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https://d.docs.live.net/353de1b276f72949/investment-llm-wiki/sources/market-data/药捷安康/"/>
    </mc:Choice>
  </mc:AlternateContent>
  <xr:revisionPtr revIDLastSave="1436" documentId="11_2AC7B22517DC81F5B9F683E818A72C3B13F2255B" xr6:coauthVersionLast="47" xr6:coauthVersionMax="47" xr10:uidLastSave="{C6F95CAE-9443-1940-B159-E7CCB27D8A6E}"/>
  <bookViews>
    <workbookView xWindow="0" yWindow="0" windowWidth="38400" windowHeight="21600" xr2:uid="{00000000-000D-0000-FFFF-FFFF00000000}"/>
  </bookViews>
  <sheets>
    <sheet name="params" sheetId="1" r:id="rId1"/>
    <sheet name="2617_HK__ARD_IS" sheetId="2" r:id="rId2"/>
    <sheet name="2617_HK__ARD_BS" sheetId="3" r:id="rId3"/>
    <sheet name="2617_HK__ARD_CFS" sheetId="4" r:id="rId4"/>
    <sheet name="2617_HK__GSD_IS" sheetId="5" r:id="rId5"/>
    <sheet name="2617_HK__GSD_BS" sheetId="6" r:id="rId6"/>
    <sheet name="2617_HK__GSD_CFS" sheetId="7" r:id="rId7"/>
    <sheet name="2617_HK__HK_FinaAbsRP" sheetId="8" r:id="rId8"/>
    <sheet name="2617_HK__HK_Prof" sheetId="9" r:id="rId9"/>
    <sheet name="2617_HK__HK_Solv" sheetId="10" r:id="rId10"/>
    <sheet name="2617_HK__HK_PS" sheetId="11" r:id="rId11"/>
    <sheet name="2617_HK__HK_CFS_S" sheetId="12" r:id="rId12"/>
    <sheet name="2617_HK__HK_Seg" sheetId="13" r:id="rId13"/>
    <sheet name="2617_HK__HK_SegProd" sheetId="14" r:id="rId14"/>
  </sheets>
  <externalReferences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3" l="1"/>
  <c r="A5" i="7"/>
  <c r="A5" i="14"/>
  <c r="A5" i="11"/>
  <c r="A5" i="12"/>
  <c r="A5" i="10"/>
  <c r="A5" i="9"/>
  <c r="A5" i="8"/>
  <c r="A5" i="4"/>
  <c r="A5" i="5"/>
  <c r="A5" i="2"/>
  <c r="A5" i="6"/>
  <c r="A5" i="3"/>
</calcChain>
</file>

<file path=xl/sharedStrings.xml><?xml version="1.0" encoding="utf-8"?>
<sst xmlns="http://schemas.openxmlformats.org/spreadsheetml/2006/main" count="1002" uniqueCount="454">
  <si>
    <t>codes</t>
  </si>
  <si>
    <t>2617.HK</t>
  </si>
  <si>
    <t>funcs</t>
  </si>
  <si>
    <t>Rpt.IS_ARD20, Rpt.BS_ARD20, Rpt.CFS_ARD20, Rpt.IS_GSD20, Rpt.BS_GSD20, Rpt.CFS_GSD20, Rpt.HKFinaAbstract_RP20, Rpt.HKProfitAbilityEarningQuality20, Rpt.HKCapitalStructureAndSolvency20, Rpt.HKIndicatorPS20, Rpt.HKCashFlow20, Rpt.HKSalesSegments20, Rpt.HKSalesSegmentsWithProduct20</t>
  </si>
  <si>
    <t>years</t>
  </si>
  <si>
    <t>2021:2025</t>
  </si>
  <si>
    <t>sheets generated</t>
  </si>
  <si>
    <t>wind_code</t>
  </si>
  <si>
    <t>report</t>
  </si>
  <si>
    <t>Rpt.IS_ARD20</t>
  </si>
  <si>
    <t>report_zh</t>
  </si>
  <si>
    <t>ARD 利润表（Annual Report Disclosure，财报披露口径）</t>
  </si>
  <si>
    <t>ARD 利润表（Annual Report Disclosure，财报披露口径） (2617.HK)</t>
  </si>
  <si>
    <t>Rpt.BS_ARD20</t>
  </si>
  <si>
    <t>ARD 资产负债表（财报披露口径）</t>
  </si>
  <si>
    <t>ARD 资产负债表（财报披露口径） (2617.HK)</t>
  </si>
  <si>
    <t>Rpt.CFS_ARD20</t>
  </si>
  <si>
    <t>ARD 现金流量表（年报口径）</t>
  </si>
  <si>
    <t>ARD 现金流量表（年报口径） (2617.HK)</t>
  </si>
  <si>
    <t>Rpt.IS_GSD20</t>
  </si>
  <si>
    <t>GSD 利润表（Global Sector Data）</t>
  </si>
  <si>
    <t>GSD 利润表（Global Sector Data） (2617.HK)</t>
  </si>
  <si>
    <t>Rpt.BS_GSD20</t>
  </si>
  <si>
    <t>GSD 资产负债表（Global Sector Data）</t>
  </si>
  <si>
    <t>GSD 资产负债表（Global Sector Data） (2617.HK)</t>
  </si>
  <si>
    <t>Rpt.CFS_GSD20</t>
  </si>
  <si>
    <t>GSD 现金流量表（Global Sector Data，跨市场标准化）</t>
  </si>
  <si>
    <t>GSD 现金流量表（Global Sector Data，跨市场标准化） (2617.HK)</t>
  </si>
  <si>
    <t>Rpt.HKFinaAbstract_RP20</t>
  </si>
  <si>
    <t>港股财务摘要（报告期）</t>
  </si>
  <si>
    <t>港股财务摘要（报告期） (2617.HK)</t>
  </si>
  <si>
    <t>Rpt.HKProfitAbilityEarningQuality20</t>
  </si>
  <si>
    <t>港股盈利能力与收益质量</t>
  </si>
  <si>
    <t>港股盈利能力与收益质量 (2617.HK)</t>
  </si>
  <si>
    <t>Rpt.HKCapitalStructureAndSolvency20</t>
  </si>
  <si>
    <t>港股资本结构与偿债能力</t>
  </si>
  <si>
    <t>港股资本结构与偿债能力 (2617.HK)</t>
  </si>
  <si>
    <t>Rpt.HKIndicatorPS20</t>
  </si>
  <si>
    <t>港股每股指标</t>
  </si>
  <si>
    <t>港股每股指标 (2617.HK)</t>
  </si>
  <si>
    <t>Rpt.HKCashFlow20</t>
  </si>
  <si>
    <t>港股现金流量（精简）</t>
  </si>
  <si>
    <t>港股现金流量（精简） (2617.HK)</t>
  </si>
  <si>
    <t>Rpt.HKSalesSegments20</t>
  </si>
  <si>
    <t>港股主营构成（按指标/行业/地区）</t>
  </si>
  <si>
    <t>港股主营构成（按指标/行业/地区） (2617.HK)</t>
  </si>
  <si>
    <t>Rpt.HKSalesSegmentsWithProduct20</t>
  </si>
  <si>
    <t>港股主营构成（按项目/产品）</t>
  </si>
  <si>
    <t>港股主营构成（按项目/产品） (2617.HK)</t>
  </si>
  <si>
    <t>ARD.资产负债表(ORIG,元)</t>
  </si>
  <si>
    <t/>
  </si>
  <si>
    <t xml:space="preserve">        报告期</t>
  </si>
  <si>
    <t xml:space="preserve">        报表类型</t>
  </si>
  <si>
    <t xml:space="preserve">        非流动资产合计</t>
  </si>
  <si>
    <t xml:space="preserve">                固定资产-物业,厂房及设备</t>
  </si>
  <si>
    <t xml:space="preserve">                无形资产</t>
  </si>
  <si>
    <t xml:space="preserve">                有使用权资产-非流动资产</t>
  </si>
  <si>
    <t xml:space="preserve">                按金,预付款项及其它应收款项-非流动资产</t>
  </si>
  <si>
    <t xml:space="preserve">                于联营公司之权益</t>
  </si>
  <si>
    <t xml:space="preserve">                物业,厂房及设备的预付款项</t>
  </si>
  <si>
    <t xml:space="preserve">        流动资产合计</t>
  </si>
  <si>
    <t xml:space="preserve">                应收账款</t>
  </si>
  <si>
    <t xml:space="preserve">                存货</t>
  </si>
  <si>
    <t xml:space="preserve">                按金,预付款项及其它应收款项-流动资产</t>
  </si>
  <si>
    <t xml:space="preserve">                按公允值计入损益的金融资产</t>
  </si>
  <si>
    <t xml:space="preserve">                定期存款</t>
  </si>
  <si>
    <t xml:space="preserve">                投资于联营公司-流动资产</t>
  </si>
  <si>
    <t xml:space="preserve">                已抵押银行存款-流动资产</t>
  </si>
  <si>
    <t xml:space="preserve">                已抵押银行存款及其他存款-流动资产</t>
  </si>
  <si>
    <t xml:space="preserve">                货币资金</t>
  </si>
  <si>
    <t xml:space="preserve">        流动负债合计</t>
  </si>
  <si>
    <t xml:space="preserve">                应付账款</t>
  </si>
  <si>
    <t xml:space="preserve">                应计负债及其他应付款项</t>
  </si>
  <si>
    <t xml:space="preserve">                合同负债-流动负债</t>
  </si>
  <si>
    <t xml:space="preserve">                租赁-流动负债</t>
  </si>
  <si>
    <t xml:space="preserve">                递延税项负债-流动负债</t>
  </si>
  <si>
    <t xml:space="preserve">                会员赎回负债-流动负债</t>
  </si>
  <si>
    <t xml:space="preserve">        流动资产/(负债)净值</t>
  </si>
  <si>
    <t xml:space="preserve">        资产总额减流动负债</t>
  </si>
  <si>
    <t xml:space="preserve">        非流动负债合计</t>
  </si>
  <si>
    <t xml:space="preserve">                长期应付款</t>
  </si>
  <si>
    <t xml:space="preserve">                租赁-非流动负债</t>
  </si>
  <si>
    <t xml:space="preserve">                赎回负债-非流动负债</t>
  </si>
  <si>
    <t xml:space="preserve">                合同负债-非流动负债</t>
  </si>
  <si>
    <t xml:space="preserve">        总资产减总负债</t>
  </si>
  <si>
    <t xml:space="preserve">        股东权益合计(含少数股东权益)</t>
  </si>
  <si>
    <t xml:space="preserve">                储备</t>
  </si>
  <si>
    <t xml:space="preserve">                股本</t>
  </si>
  <si>
    <t xml:space="preserve">        显示币种</t>
  </si>
  <si>
    <t xml:space="preserve">        原始币种</t>
  </si>
  <si>
    <t xml:space="preserve">        转换汇率</t>
  </si>
  <si>
    <t xml:space="preserve">        利率类型</t>
  </si>
  <si>
    <t xml:space="preserve">        区间起始日</t>
  </si>
  <si>
    <t xml:space="preserve">        区间截止日</t>
  </si>
  <si>
    <t xml:space="preserve">        报告期跨度</t>
  </si>
  <si>
    <t xml:space="preserve">        公告日期</t>
  </si>
  <si>
    <t xml:space="preserve">        会计准则</t>
  </si>
  <si>
    <t xml:space="preserve">        审计意见</t>
  </si>
  <si>
    <t>招股不规则</t>
  </si>
  <si>
    <t>合并报表</t>
  </si>
  <si>
    <t>年报</t>
  </si>
  <si>
    <t>CNY</t>
  </si>
  <si>
    <t>期末汇率</t>
  </si>
  <si>
    <t>国际准则</t>
  </si>
  <si>
    <t>标准无保留意见</t>
  </si>
  <si>
    <t>GSD.资产负债表(ORIG,元)</t>
  </si>
  <si>
    <t xml:space="preserve">        报告类型</t>
  </si>
  <si>
    <t xml:space="preserve">        流动资产：</t>
  </si>
  <si>
    <t xml:space="preserve">                现金及现金等价物</t>
  </si>
  <si>
    <t xml:space="preserve">                交易性金融资产</t>
  </si>
  <si>
    <t xml:space="preserve">                其他短期投资</t>
  </si>
  <si>
    <t xml:space="preserve">                应收款项合计</t>
  </si>
  <si>
    <t xml:space="preserve">                应收账款及票据</t>
  </si>
  <si>
    <t xml:space="preserve">                其他应收款</t>
  </si>
  <si>
    <t xml:space="preserve">                其他流动资产</t>
  </si>
  <si>
    <t xml:space="preserve">        非流动资产：</t>
  </si>
  <si>
    <t xml:space="preserve">                固定资产净值</t>
  </si>
  <si>
    <t xml:space="preserve">                权益性投资</t>
  </si>
  <si>
    <t xml:space="preserve">                持有至到期投资</t>
  </si>
  <si>
    <t xml:space="preserve">                可供出售投资</t>
  </si>
  <si>
    <t xml:space="preserve">                其他长期投资</t>
  </si>
  <si>
    <t xml:space="preserve">                商誉及无形资产</t>
  </si>
  <si>
    <t xml:space="preserve">                土地使用权</t>
  </si>
  <si>
    <t xml:space="preserve">                其他非流动资产</t>
  </si>
  <si>
    <t xml:space="preserve">        总资产</t>
  </si>
  <si>
    <t xml:space="preserve">        流动负债：</t>
  </si>
  <si>
    <t xml:space="preserve">                应付账款及票据</t>
  </si>
  <si>
    <t xml:space="preserve">                应交税金</t>
  </si>
  <si>
    <t xml:space="preserve">                交易性金融负债</t>
  </si>
  <si>
    <t xml:space="preserve">                短期借贷及长期借贷当期到期部分</t>
  </si>
  <si>
    <t xml:space="preserve">                其他流动负债</t>
  </si>
  <si>
    <t xml:space="preserve">        非流动负债：</t>
  </si>
  <si>
    <t xml:space="preserve">                长期借贷</t>
  </si>
  <si>
    <t xml:space="preserve">                其他非流动负债</t>
  </si>
  <si>
    <t xml:space="preserve">        总负债</t>
  </si>
  <si>
    <t xml:space="preserve">        股东权益：</t>
  </si>
  <si>
    <t xml:space="preserve">                优先股</t>
  </si>
  <si>
    <t xml:space="preserve">                普通股股本</t>
  </si>
  <si>
    <t xml:space="preserve">                库存股</t>
  </si>
  <si>
    <t xml:space="preserve">                其他综合性收益</t>
  </si>
  <si>
    <t xml:space="preserve">                普通股权益总额</t>
  </si>
  <si>
    <t xml:space="preserve">        归属母公司股东权益</t>
  </si>
  <si>
    <t xml:space="preserve">                少数股东权益</t>
  </si>
  <si>
    <t xml:space="preserve">        股东权益合计</t>
  </si>
  <si>
    <t xml:space="preserve">        总负债及总权益</t>
  </si>
  <si>
    <t xml:space="preserve">        原始报表</t>
  </si>
  <si>
    <t>点击浏览</t>
  </si>
  <si>
    <t>ARD.利润表(ORIG,元)</t>
  </si>
  <si>
    <t xml:space="preserve">                营业收入</t>
  </si>
  <si>
    <t xml:space="preserve">                营业成本</t>
  </si>
  <si>
    <t xml:space="preserve">                毛利</t>
  </si>
  <si>
    <t xml:space="preserve">                其他收入-其他</t>
  </si>
  <si>
    <t xml:space="preserve">                其他经营净收益</t>
  </si>
  <si>
    <t xml:space="preserve">                其他支出-经营</t>
  </si>
  <si>
    <t xml:space="preserve">                研发费用</t>
  </si>
  <si>
    <t xml:space="preserve">                管理费用</t>
  </si>
  <si>
    <t xml:space="preserve">                金融资产减值</t>
  </si>
  <si>
    <t xml:space="preserve">                应占联营公司损益</t>
  </si>
  <si>
    <t xml:space="preserve">                财务费用</t>
  </si>
  <si>
    <t xml:space="preserve">                除税前溢利</t>
  </si>
  <si>
    <t xml:space="preserve">                所得税</t>
  </si>
  <si>
    <t xml:space="preserve">                净利润(含少数股东权益)</t>
  </si>
  <si>
    <t xml:space="preserve">                净利润(不含少数股东权益)</t>
  </si>
  <si>
    <t xml:space="preserve">                本年度溢利/(亏损)及本公司权益持有人应占期间溢利/(亏损)</t>
  </si>
  <si>
    <t xml:space="preserve">                其他综合收益</t>
  </si>
  <si>
    <t xml:space="preserve">        其他全面收入/(亏损)-换算海外业务产生的汇兑差额-重新分类</t>
  </si>
  <si>
    <t xml:space="preserve">                净利润与综合收益总额</t>
  </si>
  <si>
    <t xml:space="preserve">        综合收益总额(母公司)</t>
  </si>
  <si>
    <t xml:space="preserve">        归属于母公司的净利润与综合收益总额</t>
  </si>
  <si>
    <t xml:space="preserve">                职工薪酬</t>
  </si>
  <si>
    <t xml:space="preserve">                折旧及摊销</t>
  </si>
  <si>
    <t xml:space="preserve">        无形资产摊销</t>
  </si>
  <si>
    <t xml:space="preserve">        使用权资产折旧</t>
  </si>
  <si>
    <t xml:space="preserve">        物业,厂房及设备折旧</t>
  </si>
  <si>
    <t>5个月</t>
  </si>
  <si>
    <t>12个月</t>
  </si>
  <si>
    <t>GSD.利润表(ORIG,元)</t>
  </si>
  <si>
    <t xml:space="preserve">        营业总收入</t>
  </si>
  <si>
    <t xml:space="preserve">                主营业务收入</t>
  </si>
  <si>
    <t xml:space="preserve">                其他营业收入</t>
  </si>
  <si>
    <t xml:space="preserve">        营业总支出</t>
  </si>
  <si>
    <t xml:space="preserve">                营业开支</t>
  </si>
  <si>
    <t xml:space="preserve">        营业利润</t>
  </si>
  <si>
    <t xml:space="preserve">                加：利息收入</t>
  </si>
  <si>
    <t xml:space="preserve">                减：利息支出</t>
  </si>
  <si>
    <t xml:space="preserve">                加：权益性投资损益</t>
  </si>
  <si>
    <t xml:space="preserve">                其他非经营性损益</t>
  </si>
  <si>
    <t xml:space="preserve">        非经常项目前利润</t>
  </si>
  <si>
    <t xml:space="preserve">                加：非经常项目损益</t>
  </si>
  <si>
    <t xml:space="preserve">        除税前利润</t>
  </si>
  <si>
    <t xml:space="preserve">                减：所得税</t>
  </si>
  <si>
    <t xml:space="preserve">                少数股东损益</t>
  </si>
  <si>
    <t xml:space="preserve">        持续经营净利润</t>
  </si>
  <si>
    <t xml:space="preserve">                加：非持续经营净利润</t>
  </si>
  <si>
    <t xml:space="preserve">                其他特殊项</t>
  </si>
  <si>
    <t xml:space="preserve">        净利润</t>
  </si>
  <si>
    <t xml:space="preserve">                减：优先股利及其他调整项</t>
  </si>
  <si>
    <t xml:space="preserve">        归属普通股东净利润</t>
  </si>
  <si>
    <t xml:space="preserve">        综合收益</t>
  </si>
  <si>
    <t>ARD.现金流量表(ORIG,元)</t>
  </si>
  <si>
    <t xml:space="preserve">                                                除税前(亏损)/溢利</t>
  </si>
  <si>
    <t xml:space="preserve">                                                财务费用</t>
  </si>
  <si>
    <t xml:space="preserve">                                                利息收入</t>
  </si>
  <si>
    <t xml:space="preserve">                                                物业,厂房及设备折旧</t>
  </si>
  <si>
    <t xml:space="preserve">                                                资产使用权的折旧-经营活动</t>
  </si>
  <si>
    <t xml:space="preserve">                                                以公允价值计量的金融工具的收益-经营活动</t>
  </si>
  <si>
    <t xml:space="preserve">                                                无形资产摊销</t>
  </si>
  <si>
    <t xml:space="preserve">                                                可供出售之财务资产／证券投资之减值亏损-经营活动</t>
  </si>
  <si>
    <t xml:space="preserve">                                                股份为基础支付费用</t>
  </si>
  <si>
    <t xml:space="preserve">                                                处置物业,厂房及设备之亏损</t>
  </si>
  <si>
    <t xml:space="preserve">                                                金融资产减值损失</t>
  </si>
  <si>
    <t xml:space="preserve">                                                按公平值透过损益列账金融资产之公平值(收益)/亏损</t>
  </si>
  <si>
    <t xml:space="preserve">                                                联营公司减值-经营活动</t>
  </si>
  <si>
    <t xml:space="preserve">                                                应占联营公司之溢利/亏损</t>
  </si>
  <si>
    <t xml:space="preserve">                                                汇兑(收益)/损失</t>
  </si>
  <si>
    <t xml:space="preserve">                                        营运资本变动前之现金流量</t>
  </si>
  <si>
    <t xml:space="preserve">                                        (增加)/减少存货</t>
  </si>
  <si>
    <t xml:space="preserve">                                        (增加)/减少应收账款</t>
  </si>
  <si>
    <t xml:space="preserve">                                        (增加)/减少按金,预付款项及其他应收款</t>
  </si>
  <si>
    <t xml:space="preserve">                                        (增加)/减少抵押品存款</t>
  </si>
  <si>
    <t xml:space="preserve">                                        增加/(减少)应付账款</t>
  </si>
  <si>
    <t xml:space="preserve">                                        增加/(减少)应计费用及其他应付款</t>
  </si>
  <si>
    <t xml:space="preserve">                                        增加/(减少)合约负债-经营活动</t>
  </si>
  <si>
    <t xml:space="preserve">                                        (增加)/减少合同负债-经营活动</t>
  </si>
  <si>
    <t xml:space="preserve">                                经营活动之现金</t>
  </si>
  <si>
    <t xml:space="preserve">                                已付所得税</t>
  </si>
  <si>
    <t xml:space="preserve">                                已收利息-经营活动</t>
  </si>
  <si>
    <t xml:space="preserve">                        经营活动产生的现金流量净额</t>
  </si>
  <si>
    <t xml:space="preserve">                                购买土地使用权</t>
  </si>
  <si>
    <t xml:space="preserve">                                已收利息-投资活动</t>
  </si>
  <si>
    <t xml:space="preserve">                                建设投资物业付款</t>
  </si>
  <si>
    <t xml:space="preserve">                                购买物业,厂房及设备</t>
  </si>
  <si>
    <t xml:space="preserve">                                购买无形资产</t>
  </si>
  <si>
    <t xml:space="preserve">                                购买其他无形资产</t>
  </si>
  <si>
    <t xml:space="preserve">                                购买按公平值计入损益之金融资产-投资活动</t>
  </si>
  <si>
    <t xml:space="preserve">                                购买短期银行存款</t>
  </si>
  <si>
    <t xml:space="preserve">                                透过损益按公平值计量之金融资产之所得款项-投资活动</t>
  </si>
  <si>
    <t xml:space="preserve">                                短期银行存款到期所得款</t>
  </si>
  <si>
    <t xml:space="preserve">                                于已抵押存款到期后已收所得款项</t>
  </si>
  <si>
    <t xml:space="preserve">                                处置物业,厂房及设备所得款</t>
  </si>
  <si>
    <t xml:space="preserve">                                收到购买物业，厂房及设备的补助款-投资活动</t>
  </si>
  <si>
    <t xml:space="preserve">                        投资活动产生的现金流量净额</t>
  </si>
  <si>
    <t xml:space="preserve">                                支付租赁负债-筹资活动</t>
  </si>
  <si>
    <t xml:space="preserve">                                衍生金融工具所得款-筹资活动</t>
  </si>
  <si>
    <t xml:space="preserve">                                租赁本金支付款</t>
  </si>
  <si>
    <t xml:space="preserve">                                发行综合工具所得款项-筹资活动</t>
  </si>
  <si>
    <t xml:space="preserve">                                视作当时权益持有人出资-筹资活动</t>
  </si>
  <si>
    <t xml:space="preserve">                                上市开支</t>
  </si>
  <si>
    <t xml:space="preserve">                                筹资活动差额(合计平衡项目)</t>
  </si>
  <si>
    <t xml:space="preserve">                        筹资活动产生的现金流量净额</t>
  </si>
  <si>
    <t xml:space="preserve">                现金及现金等价物净增加额</t>
  </si>
  <si>
    <t xml:space="preserve">                期初现金及现金等价物余额</t>
  </si>
  <si>
    <t xml:space="preserve">                汇率变动对现金的影响</t>
  </si>
  <si>
    <t xml:space="preserve">        期末现金及现金等价物余额</t>
  </si>
  <si>
    <t xml:space="preserve">        于综合现金流量表的现金及现金等价物</t>
  </si>
  <si>
    <t xml:space="preserve">                现金及现金等价物分析-银行结存及库存现金</t>
  </si>
  <si>
    <t xml:space="preserve">                现金及现金等价物分析-已抵押之定期存款</t>
  </si>
  <si>
    <t xml:space="preserve">                现金及现金等价物分析-已抵押现金及银行结余</t>
  </si>
  <si>
    <t>财务摘要(ORIG,元)</t>
  </si>
  <si>
    <t xml:space="preserve">        期间跨度</t>
  </si>
  <si>
    <t xml:space="preserve">        数据来源</t>
  </si>
  <si>
    <t xml:space="preserve">        利润表摘要</t>
  </si>
  <si>
    <t xml:space="preserve">                总营业收入</t>
  </si>
  <si>
    <t xml:space="preserve">                增长率(%)</t>
  </si>
  <si>
    <t xml:space="preserve">                营业总支出</t>
  </si>
  <si>
    <t xml:space="preserve">                营业利润</t>
  </si>
  <si>
    <t xml:space="preserve">                税前利润</t>
  </si>
  <si>
    <t xml:space="preserve">                净利润</t>
  </si>
  <si>
    <t xml:space="preserve">                非经常性损益</t>
  </si>
  <si>
    <t xml:space="preserve">                扣非后归属母公司股东的净利润</t>
  </si>
  <si>
    <t xml:space="preserve">                研发支出</t>
  </si>
  <si>
    <t xml:space="preserve">                EBIT</t>
  </si>
  <si>
    <t xml:space="preserve">                EBITDA</t>
  </si>
  <si>
    <t xml:space="preserve">        利润表摘要(NON-GAAP)</t>
  </si>
  <si>
    <t xml:space="preserve">                净利润(NON-GAAP)</t>
  </si>
  <si>
    <t xml:space="preserve">                稀释每股收益(NON-GAAP)</t>
  </si>
  <si>
    <t xml:space="preserve">        资产负债表摘要</t>
  </si>
  <si>
    <t xml:space="preserve">                流动资产</t>
  </si>
  <si>
    <t xml:space="preserve">                固定资产</t>
  </si>
  <si>
    <t xml:space="preserve">                总资产</t>
  </si>
  <si>
    <t xml:space="preserve">                流动负债</t>
  </si>
  <si>
    <t xml:space="preserve">                非流动负债</t>
  </si>
  <si>
    <t xml:space="preserve">                总负债</t>
  </si>
  <si>
    <t xml:space="preserve">                股东权益合计</t>
  </si>
  <si>
    <t xml:space="preserve">                归属母公司股东权益</t>
  </si>
  <si>
    <t xml:space="preserve">        现金流量表摘要</t>
  </si>
  <si>
    <t xml:space="preserve">                经营活动现金流量</t>
  </si>
  <si>
    <t xml:space="preserve">                投资活动现金流量</t>
  </si>
  <si>
    <t xml:space="preserve">                筹资活动现金流量</t>
  </si>
  <si>
    <t xml:space="preserve">                现金净流量</t>
  </si>
  <si>
    <t xml:space="preserve">                期末现金余额</t>
  </si>
  <si>
    <t xml:space="preserve">                资本支出</t>
  </si>
  <si>
    <t xml:space="preserve">        关键比率</t>
  </si>
  <si>
    <t xml:space="preserve">                ROE(%)</t>
  </si>
  <si>
    <t xml:space="preserve">                ROE(摊薄)(%)</t>
  </si>
  <si>
    <t xml:space="preserve">                扣非后ROE(摊薄)(%)</t>
  </si>
  <si>
    <t xml:space="preserve">                ROA(%)</t>
  </si>
  <si>
    <t xml:space="preserve">                ROIC(%)</t>
  </si>
  <si>
    <t xml:space="preserve">                销售毛利率(%)</t>
  </si>
  <si>
    <t xml:space="preserve">                销售净利率(%)</t>
  </si>
  <si>
    <t xml:space="preserve">                EBIT Margin(%)</t>
  </si>
  <si>
    <t xml:space="preserve">                EBITDA Margin(%)</t>
  </si>
  <si>
    <t xml:space="preserve">                资产负债率(%)</t>
  </si>
  <si>
    <t xml:space="preserve">                资产周转率(倍)</t>
  </si>
  <si>
    <t xml:space="preserve">        每股指标</t>
  </si>
  <si>
    <t xml:space="preserve">                EPS(稀释)</t>
  </si>
  <si>
    <t xml:space="preserve">                EPS(基本)</t>
  </si>
  <si>
    <t xml:space="preserve">                每股净资产BPS</t>
  </si>
  <si>
    <t xml:space="preserve">                每股经营现金流OCFPS</t>
  </si>
  <si>
    <t xml:space="preserve">                每股现金净流量CFPS</t>
  </si>
  <si>
    <t xml:space="preserve">                P/E(TTM)</t>
  </si>
  <si>
    <t xml:space="preserve">                P/E(LYR)</t>
  </si>
  <si>
    <t xml:space="preserve">                P/B(MRQ)</t>
  </si>
  <si>
    <t xml:space="preserve">                P/S(TTM)</t>
  </si>
  <si>
    <t xml:space="preserve">        其他</t>
  </si>
  <si>
    <t xml:space="preserve">                员工人数</t>
  </si>
  <si>
    <t>盈利能力与收益质量(ORIG,元)</t>
  </si>
  <si>
    <t xml:space="preserve">        盈利能力</t>
  </si>
  <si>
    <t xml:space="preserve">                净资产收益率(平均)</t>
  </si>
  <si>
    <t xml:space="preserve">                净资产收益率(摊薄)</t>
  </si>
  <si>
    <t xml:space="preserve">                净资产收益率(扣除)</t>
  </si>
  <si>
    <t xml:space="preserve">                净资产收益率(扣除/摊薄)</t>
  </si>
  <si>
    <t xml:space="preserve">                净资产收益率(年化)</t>
  </si>
  <si>
    <t xml:space="preserve">                总资产净利率</t>
  </si>
  <si>
    <t xml:space="preserve">                总资产净利率(年化)</t>
  </si>
  <si>
    <t xml:space="preserve">                总资产报酬率</t>
  </si>
  <si>
    <t xml:space="preserve">                总资产报酬率(年化)</t>
  </si>
  <si>
    <t xml:space="preserve">                投入资本回报率</t>
  </si>
  <si>
    <t xml:space="preserve">                投入资本回报率(年化)</t>
  </si>
  <si>
    <t xml:space="preserve">                销售净利率</t>
  </si>
  <si>
    <t xml:space="preserve">                销售毛利率</t>
  </si>
  <si>
    <t xml:space="preserve">                销售成本率</t>
  </si>
  <si>
    <t xml:space="preserve">                营业利润/营业总收入</t>
  </si>
  <si>
    <t xml:space="preserve">                营业总成本/营业总收入</t>
  </si>
  <si>
    <t xml:space="preserve">                净利润/营业总收入</t>
  </si>
  <si>
    <t xml:space="preserve">                息税前利润/营业总收入</t>
  </si>
  <si>
    <t xml:space="preserve">                EBITDA/营业总收入</t>
  </si>
  <si>
    <t xml:space="preserve">                销售费用/营业总收入</t>
  </si>
  <si>
    <t xml:space="preserve">                管理费用/营业总收入</t>
  </si>
  <si>
    <t xml:space="preserve">                财务费用/营业总收入</t>
  </si>
  <si>
    <t xml:space="preserve">        收益质量</t>
  </si>
  <si>
    <t xml:space="preserve">                营业利润/利润总额</t>
  </si>
  <si>
    <t xml:space="preserve">                税项/利润总额</t>
  </si>
  <si>
    <t xml:space="preserve">                经营活动产生的现金流量净额/营业收入</t>
  </si>
  <si>
    <t xml:space="preserve">                经营活动净收益/利润总额</t>
  </si>
  <si>
    <t xml:space="preserve">                价值变动净收益/利润总额</t>
  </si>
  <si>
    <t xml:space="preserve">                营业外收支净额/利润总额</t>
  </si>
  <si>
    <t xml:space="preserve">                所得税/利润总额</t>
  </si>
  <si>
    <t xml:space="preserve">                扣除非经常损益后的净利润/净利润</t>
  </si>
  <si>
    <t>资本结构与偿债能力(ORIG,元)</t>
  </si>
  <si>
    <t xml:space="preserve">        资本结构</t>
  </si>
  <si>
    <t xml:space="preserve">                资产负债率</t>
  </si>
  <si>
    <t xml:space="preserve">                权益乘数</t>
  </si>
  <si>
    <t xml:space="preserve">                产权比率</t>
  </si>
  <si>
    <t xml:space="preserve">                流动资产/总资产</t>
  </si>
  <si>
    <t xml:space="preserve">                非流动资产/总资产</t>
  </si>
  <si>
    <t xml:space="preserve">                有形资产/总资产</t>
  </si>
  <si>
    <t xml:space="preserve">                归属母公司股东的权益/投入资本</t>
  </si>
  <si>
    <t xml:space="preserve">                流动负债/负债合计</t>
  </si>
  <si>
    <t xml:space="preserve">                非流动负债/负债合计</t>
  </si>
  <si>
    <t xml:space="preserve">                带息债务/全部投入资本</t>
  </si>
  <si>
    <t xml:space="preserve">        偿债能力</t>
  </si>
  <si>
    <t xml:space="preserve">                流动比率</t>
  </si>
  <si>
    <t xml:space="preserve">                速动比率</t>
  </si>
  <si>
    <t xml:space="preserve">                保守速动比率</t>
  </si>
  <si>
    <t xml:space="preserve">                货币资金/流动负债</t>
  </si>
  <si>
    <t xml:space="preserve">                营业利润/流动负债</t>
  </si>
  <si>
    <t xml:space="preserve">                营业利润/负债合计</t>
  </si>
  <si>
    <t xml:space="preserve">                经营活动产生的现金流量净额/流动负债</t>
  </si>
  <si>
    <t xml:space="preserve">                经营活动产生的现金流量净额/负债合计</t>
  </si>
  <si>
    <t xml:space="preserve">                经营活动产生的现金流量净额/带息债务</t>
  </si>
  <si>
    <t xml:space="preserve">                经营活动产生的现金流量净额/净债务</t>
  </si>
  <si>
    <t xml:space="preserve">                归属母公司股东的权益/负债合计</t>
  </si>
  <si>
    <t xml:space="preserve">                归属母公司股东的权益/带息债务</t>
  </si>
  <si>
    <t xml:space="preserve">                有形资产/负债合计</t>
  </si>
  <si>
    <t xml:space="preserve">                有形资产/带息债务</t>
  </si>
  <si>
    <t xml:space="preserve">                有形资产/净债务</t>
  </si>
  <si>
    <t xml:space="preserve">                息税折旧摊销前利润/负债合计</t>
  </si>
  <si>
    <t xml:space="preserve">                已获利息倍数(EBIT/利息费用)</t>
  </si>
  <si>
    <t xml:space="preserve">                长期债务与营运资金比率</t>
  </si>
  <si>
    <t>现金流量(ORIG,元)</t>
  </si>
  <si>
    <t xml:space="preserve">        现金流量</t>
  </si>
  <si>
    <t xml:space="preserve">                经营活动产生的现金流量净额/营业利润(TTM)</t>
  </si>
  <si>
    <t xml:space="preserve">                经营活动产生的现金流量净额/经营活动净收益</t>
  </si>
  <si>
    <t xml:space="preserve">                资本支出/折旧和摊销</t>
  </si>
  <si>
    <t xml:space="preserve">                经营活动产生的现金流量净额/营业收入(TTM)</t>
  </si>
  <si>
    <t xml:space="preserve">                企业自由现金流量</t>
  </si>
  <si>
    <t>每股指标(ORIG,元)</t>
  </si>
  <si>
    <t xml:space="preserve">        上市公司公告</t>
  </si>
  <si>
    <t xml:space="preserve">                每股收益-基本</t>
  </si>
  <si>
    <t xml:space="preserve">                同比</t>
  </si>
  <si>
    <t xml:space="preserve">                每股收益-稀释</t>
  </si>
  <si>
    <t xml:space="preserve">                每股净资产</t>
  </si>
  <si>
    <t xml:space="preserve">                每股经营活动产生的现金流量净额</t>
  </si>
  <si>
    <t xml:space="preserve">        Wind计算</t>
  </si>
  <si>
    <t xml:space="preserve">                每股收益-期末股本摊薄</t>
  </si>
  <si>
    <t xml:space="preserve">                每股收益-最新股本摊薄</t>
  </si>
  <si>
    <t xml:space="preserve">                每股营业总收入</t>
  </si>
  <si>
    <t xml:space="preserve">                每股营业收入</t>
  </si>
  <si>
    <t xml:space="preserve">                每股派息</t>
  </si>
  <si>
    <t xml:space="preserve">                每股留存收益</t>
  </si>
  <si>
    <t xml:space="preserve">                每股现金流量净额</t>
  </si>
  <si>
    <t xml:space="preserve">                每股息税前利润</t>
  </si>
  <si>
    <t xml:space="preserve">                每股企业自由现金流量</t>
  </si>
  <si>
    <t xml:space="preserve">                每股股东自由现金流量</t>
  </si>
  <si>
    <t>主营构成(按项目.单季)(ORIG,元)</t>
  </si>
  <si>
    <t xml:space="preserve">        临床试验服务</t>
  </si>
  <si>
    <t xml:space="preserve">                收入</t>
  </si>
  <si>
    <t xml:space="preserve">                成本</t>
  </si>
  <si>
    <t xml:space="preserve">                毛利率(%)</t>
  </si>
  <si>
    <t xml:space="preserve">                业务收入比例(%)</t>
  </si>
  <si>
    <t xml:space="preserve">        创新药物</t>
  </si>
  <si>
    <t xml:space="preserve">        其他服务</t>
  </si>
  <si>
    <t xml:space="preserve">        韩国</t>
  </si>
  <si>
    <t xml:space="preserve">        中国大陆</t>
  </si>
  <si>
    <t>GSD.现金流量表(ORIG,元)</t>
  </si>
  <si>
    <t xml:space="preserve">        将净利润调整为经营活动的现金流量：</t>
  </si>
  <si>
    <t xml:space="preserve">                加：折旧与摊销</t>
  </si>
  <si>
    <t xml:space="preserve">                营运资本变动</t>
  </si>
  <si>
    <t xml:space="preserve">                其他非现金调整</t>
  </si>
  <si>
    <t xml:space="preserve">        经营活动产生的现金流量净额</t>
  </si>
  <si>
    <t xml:space="preserve">        投资活动：</t>
  </si>
  <si>
    <t xml:space="preserve">                出售固定资产收到的现金</t>
  </si>
  <si>
    <t xml:space="preserve">                减：资本性支出</t>
  </si>
  <si>
    <t xml:space="preserve">                投资减少</t>
  </si>
  <si>
    <t xml:space="preserve">                减：投资增加</t>
  </si>
  <si>
    <t xml:space="preserve">                其他投资活动产生的现金流量净额</t>
  </si>
  <si>
    <t xml:space="preserve">        投资活动产生的现金流量净额</t>
  </si>
  <si>
    <t xml:space="preserve">        筹资活动：</t>
  </si>
  <si>
    <t xml:space="preserve">                债务增加</t>
  </si>
  <si>
    <t xml:space="preserve">                减：债务减少</t>
  </si>
  <si>
    <t xml:space="preserve">                股本增加</t>
  </si>
  <si>
    <t xml:space="preserve">                减：股本减少</t>
  </si>
  <si>
    <t xml:space="preserve">                支付的股利合计</t>
  </si>
  <si>
    <t xml:space="preserve">                其他筹资活动产生的现金流量净额</t>
  </si>
  <si>
    <t xml:space="preserve">        筹资活动产生的现金流量净额</t>
  </si>
  <si>
    <t xml:space="preserve">        现金净流量：</t>
  </si>
  <si>
    <t xml:space="preserve">                汇率变动影响</t>
  </si>
  <si>
    <t xml:space="preserve">                其他现金流量调整</t>
  </si>
  <si>
    <t xml:space="preserve">        现金及现金等价物净增加额</t>
  </si>
  <si>
    <t xml:space="preserve">                现金及现金等价物期初余额</t>
  </si>
  <si>
    <t xml:space="preserve">                现金及现金等价物期末余额</t>
  </si>
  <si>
    <t>主营构成(按指标.单季)(ORIG,元)</t>
  </si>
  <si>
    <t xml:space="preserve">        营业收入</t>
  </si>
  <si>
    <t xml:space="preserve">                产品</t>
  </si>
  <si>
    <t xml:space="preserve">                        临床试验服务</t>
  </si>
  <si>
    <t xml:space="preserve">                        创新药物</t>
  </si>
  <si>
    <t xml:space="preserve">                        其他服务</t>
  </si>
  <si>
    <t xml:space="preserve">                地区</t>
  </si>
  <si>
    <t xml:space="preserve">                        韩国</t>
  </si>
  <si>
    <t xml:space="preserve">                        中国大陆</t>
  </si>
  <si>
    <t xml:space="preserve">        营业成本</t>
  </si>
  <si>
    <t xml:space="preserve">        毛利</t>
  </si>
  <si>
    <t xml:space="preserve">        毛利率(%)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</si>
</sst>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[Blue]#,##0.00;[Red]\-#,##0.00"/>
    <numFmt numFmtId="178" formatCode="#,##0.0000"/>
  </numFmts>
  <fonts count="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C4DEF7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176" fontId="0" fillId="3" borderId="1" xfId="0" applyNumberFormat="1" applyFill="1" applyBorder="1" applyAlignment="1">
      <alignment horizontal="right"/>
    </xf>
    <xf numFmtId="177" fontId="0" fillId="4" borderId="1" xfId="0" applyNumberFormat="1" applyFill="1" applyBorder="1" applyAlignment="1">
      <alignment horizontal="right"/>
    </xf>
    <xf numFmtId="177" fontId="0" fillId="0" borderId="0" xfId="0" applyNumberFormat="1" applyAlignment="1">
      <alignment horizontal="right"/>
    </xf>
    <xf numFmtId="178" fontId="0" fillId="0" borderId="0" xfId="0" applyNumberFormat="1" applyAlignment="1">
      <alignment horizontal="right"/>
    </xf>
    <xf numFmtId="178" fontId="0" fillId="4" borderId="1" xfId="0" applyNumberFormat="1" applyFill="1" applyBorder="1" applyAlignment="1">
      <alignment horizontal="right"/>
    </xf>
    <xf numFmtId="176" fontId="0" fillId="4" borderId="1" xfId="0" applyNumberFormat="1" applyFill="1" applyBorder="1" applyAlignment="1">
      <alignment horizontal="right"/>
    </xf>
    <xf numFmtId="176" fontId="0" fillId="0" borderId="0" xfId="0" applyNumberFormat="1" applyAlignment="1">
      <alignment horizontal="right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Library/WindFunc/windfunc.xlam" TargetMode="External"/><Relationship Id="rId2" Type="http://schemas.openxmlformats.org/officeDocument/2006/relationships/externalLinkPath" Target="https://d.docs.live.net/Library/WindFunc/windfunc.xlam" TargetMode="External"/><Relationship Id="rId1" Type="http://schemas.openxmlformats.org/officeDocument/2006/relationships/externalLinkPath" Target="/Library/WindFunc/windfunc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definedNames>
      <definedName name="WFR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/>
  </sheetViews>
  <sheetFormatPr baseColWidth="10" defaultColWidth="8.83203125" defaultRowHeight="14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>
        <v>13</v>
      </c>
    </row>
  </sheetData>
  <phoneticPr fontId="1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8"/>
  <sheetViews>
    <sheetView workbookViewId="0"/>
  </sheetViews>
  <sheetFormatPr baseColWidth="10" defaultColWidth="8.83203125" defaultRowHeight="14"/>
  <cols>
    <col min="1" max="1" width="123.6640625" bestFit="1" customWidth="1"/>
    <col min="2" max="2" width="39.83203125" bestFit="1" customWidth="1"/>
    <col min="3" max="6" width="12" bestFit="1" customWidth="1"/>
  </cols>
  <sheetData>
    <row r="1" spans="1:6">
      <c r="A1" t="s">
        <v>7</v>
      </c>
      <c r="B1" t="s">
        <v>1</v>
      </c>
    </row>
    <row r="2" spans="1:6">
      <c r="A2" t="s">
        <v>8</v>
      </c>
      <c r="B2" t="s">
        <v>34</v>
      </c>
    </row>
    <row r="3" spans="1:6">
      <c r="A3" t="s">
        <v>10</v>
      </c>
      <c r="B3" t="s">
        <v>35</v>
      </c>
    </row>
    <row r="4" spans="1:6">
      <c r="A4" t="s">
        <v>36</v>
      </c>
    </row>
    <row r="5" spans="1:6">
      <c r="A5" t="str">
        <f>[1]!WFR(B1,"2021:2025","Func=Rpt.HKCapitalStructureAndSolvency20","rptType=1","singleSeason=0","unit=1","currencyType=ORIG","order=RIGHT","rate=HISTORY","version=1","quarterindic=0","showcurrency=0","reportPeriod=1048","cols=5;rows=32")</f>
        <v xml:space="preserve">                                                                                                              </v>
      </c>
    </row>
    <row r="6" spans="1:6">
      <c r="A6" s="1" t="s">
        <v>349</v>
      </c>
      <c r="B6" s="1"/>
      <c r="C6" s="1"/>
      <c r="D6" s="1"/>
      <c r="E6" s="1"/>
      <c r="F6" s="1"/>
    </row>
    <row r="7" spans="1:6">
      <c r="A7" s="2" t="s">
        <v>50</v>
      </c>
      <c r="B7" s="4">
        <v>44347</v>
      </c>
      <c r="C7" s="4">
        <v>44926</v>
      </c>
      <c r="D7" s="4">
        <v>45291</v>
      </c>
      <c r="E7" s="4">
        <v>45657</v>
      </c>
      <c r="F7" s="4">
        <v>46022</v>
      </c>
    </row>
    <row r="8" spans="1:6">
      <c r="A8" s="3" t="s">
        <v>51</v>
      </c>
      <c r="B8" s="5" t="s">
        <v>98</v>
      </c>
      <c r="C8" s="5" t="s">
        <v>100</v>
      </c>
      <c r="D8" s="5" t="s">
        <v>100</v>
      </c>
      <c r="E8" s="5" t="s">
        <v>100</v>
      </c>
      <c r="F8" s="5" t="s">
        <v>100</v>
      </c>
    </row>
    <row r="9" spans="1:6">
      <c r="A9" s="3" t="s">
        <v>350</v>
      </c>
      <c r="B9" s="6"/>
      <c r="C9" s="6"/>
      <c r="D9" s="6"/>
      <c r="E9" s="6"/>
      <c r="F9" s="6"/>
    </row>
    <row r="10" spans="1:6">
      <c r="A10" s="3" t="s">
        <v>351</v>
      </c>
      <c r="B10" s="5">
        <v>6.0593000000000004</v>
      </c>
      <c r="C10" s="5">
        <v>8.2413000000000007</v>
      </c>
      <c r="D10" s="5">
        <v>11.713800000000001</v>
      </c>
      <c r="E10" s="5">
        <v>16.608599999999999</v>
      </c>
      <c r="F10" s="5">
        <v>23.727699999999999</v>
      </c>
    </row>
    <row r="11" spans="1:6">
      <c r="A11" s="3" t="s">
        <v>352</v>
      </c>
      <c r="B11" s="6">
        <v>1.0645</v>
      </c>
      <c r="C11" s="6">
        <v>1.0898000000000001</v>
      </c>
      <c r="D11" s="6">
        <v>1.1327</v>
      </c>
      <c r="E11" s="6">
        <v>1.1992</v>
      </c>
      <c r="F11" s="6">
        <v>1.3110999999999999</v>
      </c>
    </row>
    <row r="12" spans="1:6">
      <c r="A12" s="3" t="s">
        <v>353</v>
      </c>
      <c r="B12" s="5">
        <v>6.4500000000000002E-2</v>
      </c>
      <c r="C12" s="5">
        <v>8.9800000000000005E-2</v>
      </c>
      <c r="D12" s="5">
        <v>0.13270000000000001</v>
      </c>
      <c r="E12" s="5">
        <v>0.19919999999999999</v>
      </c>
      <c r="F12" s="5">
        <v>0.31109999999999999</v>
      </c>
    </row>
    <row r="13" spans="1:6">
      <c r="A13" s="3" t="s">
        <v>354</v>
      </c>
      <c r="B13" s="6">
        <v>96.1721</v>
      </c>
      <c r="C13" s="6">
        <v>97.703000000000003</v>
      </c>
      <c r="D13" s="6">
        <v>95.322999999999993</v>
      </c>
      <c r="E13" s="6">
        <v>92.9559</v>
      </c>
      <c r="F13" s="6">
        <v>91.747299999999996</v>
      </c>
    </row>
    <row r="14" spans="1:6">
      <c r="A14" s="3" t="s">
        <v>355</v>
      </c>
      <c r="B14" s="5">
        <v>3.8279000000000001</v>
      </c>
      <c r="C14" s="5">
        <v>2.2970000000000002</v>
      </c>
      <c r="D14" s="5">
        <v>4.6769999999999996</v>
      </c>
      <c r="E14" s="5">
        <v>7.0441000000000003</v>
      </c>
      <c r="F14" s="5">
        <v>8.2527000000000008</v>
      </c>
    </row>
    <row r="15" spans="1:6">
      <c r="A15" s="3" t="s">
        <v>356</v>
      </c>
      <c r="B15" s="6"/>
      <c r="C15" s="6"/>
      <c r="D15" s="6"/>
      <c r="E15" s="6"/>
      <c r="F15" s="6"/>
    </row>
    <row r="16" spans="1:6">
      <c r="A16" s="3" t="s">
        <v>357</v>
      </c>
      <c r="B16" s="5">
        <v>100</v>
      </c>
      <c r="C16" s="5">
        <v>100</v>
      </c>
      <c r="D16" s="5">
        <v>100</v>
      </c>
      <c r="E16" s="5">
        <v>100</v>
      </c>
      <c r="F16" s="5"/>
    </row>
    <row r="17" spans="1:6">
      <c r="A17" s="3" t="s">
        <v>358</v>
      </c>
      <c r="B17" s="6">
        <v>85.546300000000002</v>
      </c>
      <c r="C17" s="6">
        <v>99.002499999999998</v>
      </c>
      <c r="D17" s="6">
        <v>98.700800000000001</v>
      </c>
      <c r="E17" s="6">
        <v>98.845699999999994</v>
      </c>
      <c r="F17" s="6">
        <v>100</v>
      </c>
    </row>
    <row r="18" spans="1:6">
      <c r="A18" s="3" t="s">
        <v>359</v>
      </c>
      <c r="B18" s="5">
        <v>14.4537</v>
      </c>
      <c r="C18" s="5">
        <v>0.99750000000000005</v>
      </c>
      <c r="D18" s="5">
        <v>1.2991999999999999</v>
      </c>
      <c r="E18" s="5">
        <v>1.1543000000000001</v>
      </c>
      <c r="F18" s="5"/>
    </row>
    <row r="19" spans="1:6">
      <c r="A19" s="3" t="s">
        <v>360</v>
      </c>
      <c r="B19" s="6"/>
      <c r="C19" s="6">
        <v>0</v>
      </c>
      <c r="D19" s="6">
        <v>0</v>
      </c>
      <c r="E19" s="6">
        <v>0</v>
      </c>
      <c r="F19" s="6">
        <v>0</v>
      </c>
    </row>
    <row r="20" spans="1:6">
      <c r="A20" s="3" t="s">
        <v>361</v>
      </c>
      <c r="B20" s="5"/>
      <c r="C20" s="5"/>
      <c r="D20" s="5"/>
      <c r="E20" s="5"/>
      <c r="F20" s="5"/>
    </row>
    <row r="21" spans="1:6">
      <c r="A21" s="3" t="s">
        <v>362</v>
      </c>
      <c r="B21" s="6">
        <v>18.553599999999999</v>
      </c>
      <c r="C21" s="6">
        <v>11.9747</v>
      </c>
      <c r="D21" s="6">
        <v>8.2447999999999997</v>
      </c>
      <c r="E21" s="6">
        <v>5.6622000000000003</v>
      </c>
      <c r="F21" s="6">
        <v>3.8666999999999998</v>
      </c>
    </row>
    <row r="22" spans="1:6">
      <c r="A22" s="3" t="s">
        <v>363</v>
      </c>
      <c r="B22" s="5">
        <v>18.547599999999999</v>
      </c>
      <c r="C22" s="5">
        <v>11.972200000000001</v>
      </c>
      <c r="D22" s="5">
        <v>8.2431999999999999</v>
      </c>
      <c r="E22" s="5">
        <v>5.6604999999999999</v>
      </c>
      <c r="F22" s="5">
        <v>3.8650000000000002</v>
      </c>
    </row>
    <row r="23" spans="1:6">
      <c r="A23" s="3" t="s">
        <v>364</v>
      </c>
      <c r="B23" s="6"/>
      <c r="C23" s="6">
        <v>10.5006</v>
      </c>
      <c r="D23" s="6">
        <v>8.2431999999999999</v>
      </c>
      <c r="E23" s="6">
        <v>5.6604999999999999</v>
      </c>
      <c r="F23" s="6">
        <v>3.2957999999999998</v>
      </c>
    </row>
    <row r="24" spans="1:6">
      <c r="A24" s="3" t="s">
        <v>365</v>
      </c>
      <c r="B24" s="5">
        <v>5.6505999999999998</v>
      </c>
      <c r="C24" s="5">
        <v>10.137</v>
      </c>
      <c r="D24" s="5">
        <v>4.8422000000000001</v>
      </c>
      <c r="E24" s="5">
        <v>5.5099</v>
      </c>
      <c r="F24" s="5">
        <v>3.2069999999999999</v>
      </c>
    </row>
    <row r="25" spans="1:6">
      <c r="A25" s="3" t="s">
        <v>366</v>
      </c>
      <c r="B25" s="6">
        <v>-5.7336</v>
      </c>
      <c r="C25" s="6">
        <v>-3.2193999999999998</v>
      </c>
      <c r="D25" s="6">
        <v>-3.7317</v>
      </c>
      <c r="E25" s="6">
        <v>-2.6545999999999998</v>
      </c>
      <c r="F25" s="6">
        <v>-2.3067000000000002</v>
      </c>
    </row>
    <row r="26" spans="1:6">
      <c r="A26" s="3" t="s">
        <v>367</v>
      </c>
      <c r="B26" s="5">
        <v>-4.9048999999999996</v>
      </c>
      <c r="C26" s="5">
        <v>-3.1873</v>
      </c>
      <c r="D26" s="5">
        <v>-3.6833</v>
      </c>
      <c r="E26" s="5">
        <v>-2.6238999999999999</v>
      </c>
      <c r="F26" s="5">
        <v>-2.3067000000000002</v>
      </c>
    </row>
    <row r="27" spans="1:6">
      <c r="A27" s="3" t="s">
        <v>368</v>
      </c>
      <c r="B27" s="6">
        <v>-0.65069999999999995</v>
      </c>
      <c r="C27" s="6">
        <v>-2.4405000000000001</v>
      </c>
      <c r="D27" s="6">
        <v>-3.1135000000000002</v>
      </c>
      <c r="E27" s="6">
        <v>-2.6236000000000002</v>
      </c>
      <c r="F27" s="6">
        <v>-1.9571000000000001</v>
      </c>
    </row>
    <row r="28" spans="1:6">
      <c r="A28" s="3" t="s">
        <v>369</v>
      </c>
      <c r="B28" s="5">
        <v>-0.55669999999999997</v>
      </c>
      <c r="C28" s="5">
        <v>-2.4161999999999999</v>
      </c>
      <c r="D28" s="5">
        <v>-3.073</v>
      </c>
      <c r="E28" s="5">
        <v>-2.5933999999999999</v>
      </c>
      <c r="F28" s="5">
        <v>-1.9571000000000001</v>
      </c>
    </row>
    <row r="29" spans="1:6">
      <c r="A29" s="3" t="s">
        <v>370</v>
      </c>
      <c r="B29" s="6"/>
      <c r="C29" s="6"/>
      <c r="D29" s="6"/>
      <c r="E29" s="6"/>
      <c r="F29" s="6"/>
    </row>
    <row r="30" spans="1:6">
      <c r="A30" s="3" t="s">
        <v>371</v>
      </c>
      <c r="B30" s="5"/>
      <c r="C30" s="5">
        <v>0.24079999999999999</v>
      </c>
      <c r="D30" s="5">
        <v>0.64300000000000002</v>
      </c>
      <c r="E30" s="5">
        <v>0.47620000000000001</v>
      </c>
      <c r="F30" s="5">
        <v>0.61029999999999995</v>
      </c>
    </row>
    <row r="31" spans="1:6">
      <c r="A31" s="3" t="s">
        <v>372</v>
      </c>
      <c r="B31" s="6">
        <v>15.5036</v>
      </c>
      <c r="C31" s="6">
        <v>11.134</v>
      </c>
      <c r="D31" s="6">
        <v>7.5369000000000002</v>
      </c>
      <c r="E31" s="6">
        <v>5.0209999999999999</v>
      </c>
      <c r="F31" s="6">
        <v>3.2145000000000001</v>
      </c>
    </row>
    <row r="32" spans="1:6">
      <c r="A32" s="3" t="s">
        <v>373</v>
      </c>
      <c r="B32" s="5"/>
      <c r="C32" s="5"/>
      <c r="D32" s="5"/>
      <c r="E32" s="5"/>
      <c r="F32" s="5"/>
    </row>
    <row r="33" spans="1:6">
      <c r="A33" s="3" t="s">
        <v>374</v>
      </c>
      <c r="B33" s="6"/>
      <c r="C33" s="6"/>
      <c r="D33" s="6"/>
      <c r="E33" s="6"/>
      <c r="F33" s="6"/>
    </row>
    <row r="34" spans="1:6">
      <c r="A34" s="3" t="s">
        <v>375</v>
      </c>
      <c r="B34" s="5"/>
      <c r="C34" s="5"/>
      <c r="D34" s="5"/>
      <c r="E34" s="5"/>
      <c r="F34" s="5"/>
    </row>
    <row r="35" spans="1:6">
      <c r="A35" s="3" t="s">
        <v>376</v>
      </c>
      <c r="B35" s="6"/>
      <c r="C35" s="6"/>
      <c r="D35" s="6"/>
      <c r="E35" s="6"/>
      <c r="F35" s="6"/>
    </row>
    <row r="36" spans="1:6">
      <c r="A36" s="3" t="s">
        <v>377</v>
      </c>
      <c r="B36" s="5"/>
      <c r="C36" s="5">
        <v>-2.4763999999999999</v>
      </c>
      <c r="D36" s="5">
        <v>-3.2309999999999999</v>
      </c>
      <c r="E36" s="5">
        <v>-2.5627</v>
      </c>
      <c r="F36" s="5">
        <v>-2.2450999999999999</v>
      </c>
    </row>
    <row r="37" spans="1:6">
      <c r="A37" s="3" t="s">
        <v>378</v>
      </c>
      <c r="B37" s="6"/>
      <c r="C37" s="6"/>
      <c r="D37" s="6"/>
      <c r="E37" s="6"/>
      <c r="F37" s="6"/>
    </row>
    <row r="38" spans="1:6">
      <c r="A38" s="3" t="s">
        <v>379</v>
      </c>
      <c r="B38" s="5"/>
      <c r="C38" s="5">
        <v>8.9999999999999998E-4</v>
      </c>
      <c r="D38" s="5">
        <v>1.8E-3</v>
      </c>
      <c r="E38" s="5">
        <v>2.5000000000000001E-3</v>
      </c>
      <c r="F38" s="5"/>
    </row>
  </sheetData>
  <phoneticPr fontId="1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1"/>
  <sheetViews>
    <sheetView workbookViewId="0"/>
  </sheetViews>
  <sheetFormatPr baseColWidth="10" defaultColWidth="8.83203125" defaultRowHeight="14"/>
  <cols>
    <col min="1" max="1" width="123.6640625" bestFit="1" customWidth="1"/>
    <col min="2" max="2" width="22" bestFit="1" customWidth="1"/>
    <col min="3" max="6" width="12" bestFit="1" customWidth="1"/>
  </cols>
  <sheetData>
    <row r="1" spans="1:6">
      <c r="A1" t="s">
        <v>7</v>
      </c>
      <c r="B1" t="s">
        <v>1</v>
      </c>
    </row>
    <row r="2" spans="1:6">
      <c r="A2" t="s">
        <v>8</v>
      </c>
      <c r="B2" t="s">
        <v>37</v>
      </c>
    </row>
    <row r="3" spans="1:6">
      <c r="A3" t="s">
        <v>10</v>
      </c>
      <c r="B3" t="s">
        <v>38</v>
      </c>
    </row>
    <row r="4" spans="1:6">
      <c r="A4" t="s">
        <v>39</v>
      </c>
    </row>
    <row r="5" spans="1:6">
      <c r="A5" t="str">
        <f>[1]!WFR(B1,"2021:2025","Func=Rpt.HKIndicatorPS20","rptType=1","singleSeason=0","unit=1","currencyType=ORIG","order=RIGHT","rate=HISTORY","version=1","quarterindic=0","showcurrency=1","reportPeriod=1048","cols=5;rows=25")</f>
        <v xml:space="preserve">                                                                                                              </v>
      </c>
    </row>
    <row r="6" spans="1:6">
      <c r="A6" s="1" t="s">
        <v>387</v>
      </c>
      <c r="B6" s="1"/>
      <c r="C6" s="1"/>
      <c r="D6" s="1"/>
      <c r="E6" s="1"/>
      <c r="F6" s="1"/>
    </row>
    <row r="7" spans="1:6">
      <c r="A7" s="2" t="s">
        <v>50</v>
      </c>
      <c r="B7" s="4">
        <v>44347</v>
      </c>
      <c r="C7" s="4">
        <v>44926</v>
      </c>
      <c r="D7" s="4">
        <v>45291</v>
      </c>
      <c r="E7" s="4">
        <v>45657</v>
      </c>
      <c r="F7" s="4">
        <v>46022</v>
      </c>
    </row>
    <row r="8" spans="1:6">
      <c r="A8" s="3" t="s">
        <v>51</v>
      </c>
      <c r="B8" s="5" t="s">
        <v>98</v>
      </c>
      <c r="C8" s="5" t="s">
        <v>100</v>
      </c>
      <c r="D8" s="5" t="s">
        <v>100</v>
      </c>
      <c r="E8" s="5" t="s">
        <v>100</v>
      </c>
      <c r="F8" s="5" t="s">
        <v>100</v>
      </c>
    </row>
    <row r="9" spans="1:6">
      <c r="A9" s="3" t="s">
        <v>388</v>
      </c>
      <c r="B9" s="6"/>
      <c r="C9" s="6"/>
      <c r="D9" s="6"/>
      <c r="E9" s="6"/>
      <c r="F9" s="6"/>
    </row>
    <row r="10" spans="1:6">
      <c r="A10" s="3" t="s">
        <v>389</v>
      </c>
      <c r="B10" s="5"/>
      <c r="C10" s="5">
        <v>-0.7</v>
      </c>
      <c r="D10" s="5">
        <v>-0.9</v>
      </c>
      <c r="E10" s="5">
        <v>-0.72</v>
      </c>
      <c r="F10" s="5">
        <v>-0.76</v>
      </c>
    </row>
    <row r="11" spans="1:6">
      <c r="A11" s="3" t="s">
        <v>390</v>
      </c>
      <c r="B11" s="6"/>
      <c r="C11" s="6"/>
      <c r="D11" s="6">
        <v>-28.571400000000001</v>
      </c>
      <c r="E11" s="6">
        <v>20</v>
      </c>
      <c r="F11" s="6">
        <v>-5.5556000000000001</v>
      </c>
    </row>
    <row r="12" spans="1:6">
      <c r="A12" s="3" t="s">
        <v>391</v>
      </c>
      <c r="B12" s="5"/>
      <c r="C12" s="5">
        <v>-0.7</v>
      </c>
      <c r="D12" s="5">
        <v>-0.9</v>
      </c>
      <c r="E12" s="5">
        <v>-0.72</v>
      </c>
      <c r="F12" s="5">
        <v>-0.76</v>
      </c>
    </row>
    <row r="13" spans="1:6">
      <c r="A13" s="3" t="s">
        <v>390</v>
      </c>
      <c r="B13" s="6"/>
      <c r="C13" s="6"/>
      <c r="D13" s="6">
        <v>-28.571400000000001</v>
      </c>
      <c r="E13" s="6">
        <v>20</v>
      </c>
      <c r="F13" s="6">
        <v>-5.5556000000000001</v>
      </c>
    </row>
    <row r="14" spans="1:6">
      <c r="A14" s="3" t="s">
        <v>392</v>
      </c>
      <c r="B14" s="5"/>
      <c r="C14" s="5"/>
      <c r="D14" s="5"/>
      <c r="E14" s="5"/>
      <c r="F14" s="5">
        <v>1.0490999999999999</v>
      </c>
    </row>
    <row r="15" spans="1:6">
      <c r="A15" s="3" t="s">
        <v>393</v>
      </c>
      <c r="B15" s="6"/>
      <c r="C15" s="6"/>
      <c r="D15" s="6"/>
      <c r="E15" s="6"/>
      <c r="F15" s="6">
        <v>-0.63870000000000005</v>
      </c>
    </row>
    <row r="16" spans="1:6">
      <c r="A16" s="3" t="s">
        <v>390</v>
      </c>
      <c r="B16" s="5"/>
      <c r="C16" s="5"/>
      <c r="D16" s="5"/>
      <c r="E16" s="5"/>
      <c r="F16" s="5"/>
    </row>
    <row r="17" spans="1:6">
      <c r="A17" s="3" t="s">
        <v>394</v>
      </c>
      <c r="B17" s="6"/>
      <c r="C17" s="6"/>
      <c r="D17" s="6"/>
      <c r="E17" s="6"/>
      <c r="F17" s="6"/>
    </row>
    <row r="18" spans="1:6">
      <c r="A18" s="3" t="s">
        <v>395</v>
      </c>
      <c r="B18" s="5"/>
      <c r="C18" s="5"/>
      <c r="D18" s="5"/>
      <c r="E18" s="5"/>
      <c r="F18" s="5">
        <v>-0.74570000000000003</v>
      </c>
    </row>
    <row r="19" spans="1:6">
      <c r="A19" s="3" t="s">
        <v>396</v>
      </c>
      <c r="B19" s="6"/>
      <c r="C19" s="6">
        <v>-0.61760000000000004</v>
      </c>
      <c r="D19" s="6">
        <v>-0.84179999999999999</v>
      </c>
      <c r="E19" s="6">
        <v>-0.67320000000000002</v>
      </c>
      <c r="F19" s="6">
        <v>-0.72550000000000003</v>
      </c>
    </row>
    <row r="20" spans="1:6">
      <c r="A20" s="3" t="s">
        <v>397</v>
      </c>
      <c r="B20" s="5"/>
      <c r="C20" s="5"/>
      <c r="D20" s="5"/>
      <c r="E20" s="5"/>
      <c r="F20" s="5">
        <v>1.5800000000000002E-2</v>
      </c>
    </row>
    <row r="21" spans="1:6">
      <c r="A21" s="3" t="s">
        <v>398</v>
      </c>
      <c r="B21" s="6"/>
      <c r="C21" s="6"/>
      <c r="D21" s="6"/>
      <c r="E21" s="6"/>
      <c r="F21" s="6"/>
    </row>
    <row r="22" spans="1:6">
      <c r="A22" s="3" t="s">
        <v>399</v>
      </c>
      <c r="B22" s="5"/>
      <c r="C22" s="5"/>
      <c r="D22" s="5"/>
      <c r="E22" s="5"/>
      <c r="F22" s="5"/>
    </row>
    <row r="23" spans="1:6">
      <c r="A23" s="3" t="s">
        <v>400</v>
      </c>
      <c r="B23" s="6"/>
      <c r="C23" s="6"/>
      <c r="D23" s="6"/>
      <c r="E23" s="6"/>
      <c r="F23" s="6">
        <v>-4.2712000000000003</v>
      </c>
    </row>
    <row r="24" spans="1:6">
      <c r="A24" s="3" t="s">
        <v>401</v>
      </c>
      <c r="B24" s="5"/>
      <c r="C24" s="5"/>
      <c r="D24" s="5"/>
      <c r="E24" s="5"/>
      <c r="F24" s="5">
        <v>-0.38829999999999998</v>
      </c>
    </row>
    <row r="25" spans="1:6">
      <c r="A25" s="3" t="s">
        <v>402</v>
      </c>
      <c r="B25" s="6"/>
      <c r="C25" s="6"/>
      <c r="D25" s="6"/>
      <c r="E25" s="6"/>
      <c r="F25" s="6">
        <v>-0.74539999999999995</v>
      </c>
    </row>
    <row r="26" spans="1:6">
      <c r="A26" s="3" t="s">
        <v>403</v>
      </c>
      <c r="B26" s="5"/>
      <c r="C26" s="5"/>
      <c r="D26" s="5"/>
      <c r="E26" s="5"/>
      <c r="F26" s="5">
        <v>-0.84279999999999999</v>
      </c>
    </row>
    <row r="27" spans="1:6">
      <c r="A27" s="3" t="s">
        <v>404</v>
      </c>
      <c r="B27" s="6"/>
      <c r="C27" s="6"/>
      <c r="D27" s="6"/>
      <c r="E27" s="6"/>
      <c r="F27" s="6">
        <v>-0.41570000000000001</v>
      </c>
    </row>
    <row r="28" spans="1:6">
      <c r="A28" s="3" t="s">
        <v>88</v>
      </c>
      <c r="B28" s="8" t="s">
        <v>101</v>
      </c>
      <c r="C28" s="8" t="s">
        <v>101</v>
      </c>
      <c r="D28" s="8" t="s">
        <v>101</v>
      </c>
      <c r="E28" s="8" t="s">
        <v>101</v>
      </c>
      <c r="F28" s="8" t="s">
        <v>101</v>
      </c>
    </row>
    <row r="29" spans="1:6">
      <c r="A29" s="3" t="s">
        <v>89</v>
      </c>
      <c r="B29" s="7" t="s">
        <v>101</v>
      </c>
      <c r="C29" s="7" t="s">
        <v>101</v>
      </c>
      <c r="D29" s="7" t="s">
        <v>101</v>
      </c>
      <c r="E29" s="7" t="s">
        <v>101</v>
      </c>
      <c r="F29" s="7" t="s">
        <v>101</v>
      </c>
    </row>
    <row r="30" spans="1:6">
      <c r="A30" s="3" t="s">
        <v>90</v>
      </c>
      <c r="B30" s="8">
        <v>1</v>
      </c>
      <c r="C30" s="8">
        <v>1</v>
      </c>
      <c r="D30" s="8">
        <v>1</v>
      </c>
      <c r="E30" s="8">
        <v>1</v>
      </c>
      <c r="F30" s="8">
        <v>1</v>
      </c>
    </row>
    <row r="31" spans="1:6">
      <c r="A31" s="3" t="s">
        <v>91</v>
      </c>
      <c r="B31" s="10" t="s">
        <v>102</v>
      </c>
      <c r="C31" s="10" t="s">
        <v>102</v>
      </c>
      <c r="D31" s="10" t="s">
        <v>102</v>
      </c>
      <c r="E31" s="10" t="s">
        <v>102</v>
      </c>
      <c r="F31" s="10" t="s">
        <v>102</v>
      </c>
    </row>
  </sheetData>
  <phoneticPr fontId="1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5"/>
  <sheetViews>
    <sheetView workbookViewId="0"/>
  </sheetViews>
  <sheetFormatPr baseColWidth="10" defaultColWidth="8.83203125" defaultRowHeight="14"/>
  <cols>
    <col min="1" max="1" width="123.6640625" bestFit="1" customWidth="1"/>
    <col min="2" max="2" width="21.1640625" bestFit="1" customWidth="1"/>
    <col min="3" max="3" width="17.5" bestFit="1" customWidth="1"/>
    <col min="4" max="4" width="15.33203125" bestFit="1" customWidth="1"/>
    <col min="5" max="5" width="17.5" bestFit="1" customWidth="1"/>
  </cols>
  <sheetData>
    <row r="1" spans="1:5">
      <c r="A1" t="s">
        <v>7</v>
      </c>
      <c r="B1" t="s">
        <v>1</v>
      </c>
    </row>
    <row r="2" spans="1:5">
      <c r="A2" t="s">
        <v>8</v>
      </c>
      <c r="B2" t="s">
        <v>40</v>
      </c>
    </row>
    <row r="3" spans="1:5">
      <c r="A3" t="s">
        <v>10</v>
      </c>
      <c r="B3" t="s">
        <v>41</v>
      </c>
    </row>
    <row r="4" spans="1:5">
      <c r="A4" t="s">
        <v>42</v>
      </c>
    </row>
    <row r="5" spans="1:5">
      <c r="A5" t="str">
        <f>[1]!WFR(B1,"2021:2025","Func=Rpt.HKCashFlow20","rptType=1","singleSeason=0","unit=1","currencyType=ORIG","order=RIGHT","rate=HISTORY","version=1","quarterindic=0","showcurrency=0","reportPeriod=1048","cols=4;rows=9")</f>
        <v xml:space="preserve">                                                                                                              </v>
      </c>
    </row>
    <row r="6" spans="1:5">
      <c r="A6" s="1" t="s">
        <v>380</v>
      </c>
      <c r="B6" s="1"/>
      <c r="C6" s="1"/>
      <c r="D6" s="1"/>
      <c r="E6" s="1"/>
    </row>
    <row r="7" spans="1:5">
      <c r="A7" s="2" t="s">
        <v>50</v>
      </c>
      <c r="B7" s="4">
        <v>44926</v>
      </c>
      <c r="C7" s="4">
        <v>45291</v>
      </c>
      <c r="D7" s="4">
        <v>45657</v>
      </c>
      <c r="E7" s="4">
        <v>46022</v>
      </c>
    </row>
    <row r="8" spans="1:5">
      <c r="A8" s="3" t="s">
        <v>51</v>
      </c>
      <c r="B8" s="5" t="s">
        <v>100</v>
      </c>
      <c r="C8" s="5" t="s">
        <v>100</v>
      </c>
      <c r="D8" s="5" t="s">
        <v>100</v>
      </c>
      <c r="E8" s="5" t="s">
        <v>100</v>
      </c>
    </row>
    <row r="9" spans="1:5">
      <c r="A9" s="3" t="s">
        <v>381</v>
      </c>
      <c r="B9" s="6"/>
      <c r="C9" s="6"/>
      <c r="D9" s="6"/>
      <c r="E9" s="6"/>
    </row>
    <row r="10" spans="1:5">
      <c r="A10" s="3" t="s">
        <v>343</v>
      </c>
      <c r="B10" s="5">
        <v>-191039.51610000001</v>
      </c>
      <c r="C10" s="5">
        <v>-27038.6113</v>
      </c>
      <c r="D10" s="5"/>
      <c r="E10" s="5"/>
    </row>
    <row r="11" spans="1:5">
      <c r="A11" s="3" t="s">
        <v>382</v>
      </c>
      <c r="B11" s="6"/>
      <c r="C11" s="6"/>
      <c r="D11" s="6"/>
      <c r="E11" s="6"/>
    </row>
    <row r="12" spans="1:5">
      <c r="A12" s="3" t="s">
        <v>383</v>
      </c>
      <c r="B12" s="5">
        <v>75.763000000000005</v>
      </c>
      <c r="C12" s="5">
        <v>83.378900000000002</v>
      </c>
      <c r="D12" s="5">
        <v>98.762500000000003</v>
      </c>
      <c r="E12" s="5">
        <v>84.810400000000001</v>
      </c>
    </row>
    <row r="13" spans="1:5">
      <c r="A13" s="3" t="s">
        <v>384</v>
      </c>
      <c r="B13" s="6">
        <v>1.0949</v>
      </c>
      <c r="C13" s="6">
        <v>1.5924</v>
      </c>
      <c r="D13" s="6">
        <v>0.1201</v>
      </c>
      <c r="E13" s="6">
        <v>3.2599999999999997E-2</v>
      </c>
    </row>
    <row r="14" spans="1:5">
      <c r="A14" s="3" t="s">
        <v>385</v>
      </c>
      <c r="B14" s="5">
        <v>-191039.51610000001</v>
      </c>
      <c r="C14" s="5">
        <v>-27038.6113</v>
      </c>
      <c r="D14" s="5"/>
      <c r="E14" s="5"/>
    </row>
    <row r="15" spans="1:5">
      <c r="A15" s="3" t="s">
        <v>386</v>
      </c>
      <c r="B15" s="6"/>
      <c r="C15" s="6">
        <v>-552213000</v>
      </c>
      <c r="D15" s="6">
        <v>65311000</v>
      </c>
      <c r="E15" s="6">
        <v>-334512000</v>
      </c>
    </row>
  </sheetData>
  <phoneticPr fontId="1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5"/>
  <sheetViews>
    <sheetView workbookViewId="0"/>
  </sheetViews>
  <sheetFormatPr baseColWidth="10" defaultColWidth="8.83203125" defaultRowHeight="14"/>
  <cols>
    <col min="1" max="1" width="123.6640625" bestFit="1" customWidth="1"/>
    <col min="2" max="2" width="33.5" bestFit="1" customWidth="1"/>
    <col min="3" max="3" width="12" bestFit="1" customWidth="1"/>
    <col min="4" max="4" width="14.1640625" bestFit="1" customWidth="1"/>
    <col min="5" max="6" width="12" bestFit="1" customWidth="1"/>
  </cols>
  <sheetData>
    <row r="1" spans="1:6">
      <c r="A1" t="s">
        <v>7</v>
      </c>
      <c r="B1" t="s">
        <v>1</v>
      </c>
    </row>
    <row r="2" spans="1:6">
      <c r="A2" t="s">
        <v>8</v>
      </c>
      <c r="B2" t="s">
        <v>43</v>
      </c>
    </row>
    <row r="3" spans="1:6">
      <c r="A3" t="s">
        <v>10</v>
      </c>
      <c r="B3" t="s">
        <v>44</v>
      </c>
    </row>
    <row r="4" spans="1:6">
      <c r="A4" t="s">
        <v>45</v>
      </c>
    </row>
    <row r="5" spans="1:6">
      <c r="A5" t="str">
        <f>[1]!WFR(B1,"2021:2025","Func=Rpt.HKSalesSegments20","rptType=1","singleSeason=0","unit=1","currencyType=ORIG","order=RIGHT","rate=HISTORY","version=1","quarterindic=0","showcurrency=1","reportPeriod=1048","cols=5;rows=39")</f>
        <v xml:space="preserve">                                                                                                              </v>
      </c>
    </row>
    <row r="6" spans="1:6">
      <c r="A6" s="1" t="s">
        <v>442</v>
      </c>
      <c r="B6" s="1"/>
      <c r="C6" s="1"/>
      <c r="D6" s="1"/>
      <c r="E6" s="1"/>
      <c r="F6" s="1"/>
    </row>
    <row r="7" spans="1:6">
      <c r="A7" s="2" t="s">
        <v>50</v>
      </c>
      <c r="B7" s="4">
        <v>44347</v>
      </c>
      <c r="C7" s="4">
        <v>44926</v>
      </c>
      <c r="D7" s="4">
        <v>45291</v>
      </c>
      <c r="E7" s="4">
        <v>45657</v>
      </c>
      <c r="F7" s="4">
        <v>46022</v>
      </c>
    </row>
    <row r="8" spans="1:6">
      <c r="A8" s="3" t="s">
        <v>51</v>
      </c>
      <c r="B8" s="5" t="s">
        <v>98</v>
      </c>
      <c r="C8" s="5" t="s">
        <v>100</v>
      </c>
      <c r="D8" s="5" t="s">
        <v>100</v>
      </c>
      <c r="E8" s="5" t="s">
        <v>100</v>
      </c>
      <c r="F8" s="5" t="s">
        <v>100</v>
      </c>
    </row>
    <row r="9" spans="1:6">
      <c r="A9" s="3" t="s">
        <v>52</v>
      </c>
      <c r="B9" s="6" t="s">
        <v>99</v>
      </c>
      <c r="C9" s="6" t="s">
        <v>99</v>
      </c>
      <c r="D9" s="6" t="s">
        <v>99</v>
      </c>
      <c r="E9" s="6" t="s">
        <v>99</v>
      </c>
      <c r="F9" s="6" t="s">
        <v>99</v>
      </c>
    </row>
    <row r="10" spans="1:6">
      <c r="A10" s="3" t="s">
        <v>443</v>
      </c>
      <c r="B10" s="5">
        <v>32382000</v>
      </c>
      <c r="C10" s="5">
        <v>124000</v>
      </c>
      <c r="D10" s="5">
        <v>1181000</v>
      </c>
      <c r="E10" s="5"/>
      <c r="F10" s="5"/>
    </row>
    <row r="11" spans="1:6">
      <c r="A11" s="3" t="s">
        <v>444</v>
      </c>
      <c r="B11" s="6"/>
      <c r="C11" s="6">
        <v>124000</v>
      </c>
      <c r="D11" s="6">
        <v>1181000</v>
      </c>
      <c r="E11" s="6"/>
      <c r="F11" s="6"/>
    </row>
    <row r="12" spans="1:6">
      <c r="A12" s="3" t="s">
        <v>445</v>
      </c>
      <c r="B12" s="5"/>
      <c r="C12" s="5">
        <v>124000</v>
      </c>
      <c r="D12" s="5">
        <v>1174000</v>
      </c>
      <c r="E12" s="5"/>
      <c r="F12" s="5"/>
    </row>
    <row r="13" spans="1:6">
      <c r="A13" s="3" t="s">
        <v>446</v>
      </c>
      <c r="B13" s="6"/>
      <c r="C13" s="6"/>
      <c r="D13" s="6"/>
      <c r="E13" s="6"/>
      <c r="F13" s="6"/>
    </row>
    <row r="14" spans="1:6">
      <c r="A14" s="3" t="s">
        <v>447</v>
      </c>
      <c r="B14" s="5"/>
      <c r="C14" s="5"/>
      <c r="D14" s="5">
        <v>7000</v>
      </c>
      <c r="E14" s="5"/>
      <c r="F14" s="5"/>
    </row>
    <row r="15" spans="1:6">
      <c r="A15" s="3" t="s">
        <v>448</v>
      </c>
      <c r="B15" s="6"/>
      <c r="C15" s="6">
        <v>124000</v>
      </c>
      <c r="D15" s="6">
        <v>1181000</v>
      </c>
      <c r="E15" s="6"/>
      <c r="F15" s="6"/>
    </row>
    <row r="16" spans="1:6">
      <c r="A16" s="3" t="s">
        <v>449</v>
      </c>
      <c r="B16" s="5"/>
      <c r="C16" s="5">
        <v>124000</v>
      </c>
      <c r="D16" s="5">
        <v>1174000</v>
      </c>
      <c r="E16" s="5"/>
      <c r="F16" s="5"/>
    </row>
    <row r="17" spans="1:6">
      <c r="A17" s="3" t="s">
        <v>450</v>
      </c>
      <c r="B17" s="6"/>
      <c r="C17" s="6"/>
      <c r="D17" s="6">
        <v>7000</v>
      </c>
      <c r="E17" s="6"/>
      <c r="F17" s="6"/>
    </row>
    <row r="18" spans="1:6">
      <c r="A18" s="3" t="s">
        <v>451</v>
      </c>
      <c r="B18" s="5"/>
      <c r="C18" s="5"/>
      <c r="D18" s="5"/>
      <c r="E18" s="5"/>
      <c r="F18" s="5"/>
    </row>
    <row r="19" spans="1:6">
      <c r="A19" s="3" t="s">
        <v>444</v>
      </c>
      <c r="B19" s="6"/>
      <c r="C19" s="6"/>
      <c r="D19" s="6"/>
      <c r="E19" s="6"/>
      <c r="F19" s="6"/>
    </row>
    <row r="20" spans="1:6">
      <c r="A20" s="3" t="s">
        <v>445</v>
      </c>
      <c r="B20" s="5"/>
      <c r="C20" s="5"/>
      <c r="D20" s="5"/>
      <c r="E20" s="5"/>
      <c r="F20" s="5"/>
    </row>
    <row r="21" spans="1:6">
      <c r="A21" s="3" t="s">
        <v>446</v>
      </c>
      <c r="B21" s="6"/>
      <c r="C21" s="6"/>
      <c r="D21" s="6"/>
      <c r="E21" s="6"/>
      <c r="F21" s="6"/>
    </row>
    <row r="22" spans="1:6">
      <c r="A22" s="3" t="s">
        <v>447</v>
      </c>
      <c r="B22" s="5"/>
      <c r="C22" s="5"/>
      <c r="D22" s="5"/>
      <c r="E22" s="5"/>
      <c r="F22" s="5"/>
    </row>
    <row r="23" spans="1:6">
      <c r="A23" s="3" t="s">
        <v>448</v>
      </c>
      <c r="B23" s="6"/>
      <c r="C23" s="6"/>
      <c r="D23" s="6"/>
      <c r="E23" s="6"/>
      <c r="F23" s="6"/>
    </row>
    <row r="24" spans="1:6">
      <c r="A24" s="3" t="s">
        <v>449</v>
      </c>
      <c r="B24" s="5"/>
      <c r="C24" s="5"/>
      <c r="D24" s="5"/>
      <c r="E24" s="5"/>
      <c r="F24" s="5"/>
    </row>
    <row r="25" spans="1:6">
      <c r="A25" s="3" t="s">
        <v>450</v>
      </c>
      <c r="B25" s="6"/>
      <c r="C25" s="6"/>
      <c r="D25" s="6"/>
      <c r="E25" s="6"/>
      <c r="F25" s="6"/>
    </row>
    <row r="26" spans="1:6">
      <c r="A26" s="3" t="s">
        <v>452</v>
      </c>
      <c r="B26" s="5"/>
      <c r="C26" s="5"/>
      <c r="D26" s="5"/>
      <c r="E26" s="5"/>
      <c r="F26" s="5"/>
    </row>
    <row r="27" spans="1:6">
      <c r="A27" s="3" t="s">
        <v>444</v>
      </c>
      <c r="B27" s="6"/>
      <c r="C27" s="6"/>
      <c r="D27" s="6"/>
      <c r="E27" s="6"/>
      <c r="F27" s="6"/>
    </row>
    <row r="28" spans="1:6">
      <c r="A28" s="3" t="s">
        <v>445</v>
      </c>
      <c r="B28" s="5"/>
      <c r="C28" s="5"/>
      <c r="D28" s="5"/>
      <c r="E28" s="5"/>
      <c r="F28" s="5"/>
    </row>
    <row r="29" spans="1:6">
      <c r="A29" s="3" t="s">
        <v>446</v>
      </c>
      <c r="B29" s="6"/>
      <c r="C29" s="6"/>
      <c r="D29" s="6"/>
      <c r="E29" s="6"/>
      <c r="F29" s="6"/>
    </row>
    <row r="30" spans="1:6">
      <c r="A30" s="3" t="s">
        <v>447</v>
      </c>
      <c r="B30" s="5"/>
      <c r="C30" s="5"/>
      <c r="D30" s="5"/>
      <c r="E30" s="5"/>
      <c r="F30" s="5"/>
    </row>
    <row r="31" spans="1:6">
      <c r="A31" s="3" t="s">
        <v>448</v>
      </c>
      <c r="B31" s="6"/>
      <c r="C31" s="6"/>
      <c r="D31" s="6"/>
      <c r="E31" s="6"/>
      <c r="F31" s="6"/>
    </row>
    <row r="32" spans="1:6">
      <c r="A32" s="3" t="s">
        <v>449</v>
      </c>
      <c r="B32" s="5"/>
      <c r="C32" s="5"/>
      <c r="D32" s="5"/>
      <c r="E32" s="5"/>
      <c r="F32" s="5"/>
    </row>
    <row r="33" spans="1:6">
      <c r="A33" s="3" t="s">
        <v>450</v>
      </c>
      <c r="B33" s="6"/>
      <c r="C33" s="6"/>
      <c r="D33" s="6"/>
      <c r="E33" s="6"/>
      <c r="F33" s="6"/>
    </row>
    <row r="34" spans="1:6">
      <c r="A34" s="3" t="s">
        <v>453</v>
      </c>
      <c r="B34" s="5"/>
      <c r="C34" s="5"/>
      <c r="D34" s="5"/>
      <c r="E34" s="5"/>
      <c r="F34" s="5"/>
    </row>
    <row r="35" spans="1:6">
      <c r="A35" s="3" t="s">
        <v>444</v>
      </c>
      <c r="B35" s="6"/>
      <c r="C35" s="6"/>
      <c r="D35" s="6"/>
      <c r="E35" s="6"/>
      <c r="F35" s="6"/>
    </row>
    <row r="36" spans="1:6">
      <c r="A36" s="3" t="s">
        <v>445</v>
      </c>
      <c r="B36" s="5"/>
      <c r="C36" s="5"/>
      <c r="D36" s="5"/>
      <c r="E36" s="5"/>
      <c r="F36" s="5"/>
    </row>
    <row r="37" spans="1:6">
      <c r="A37" s="3" t="s">
        <v>446</v>
      </c>
      <c r="B37" s="6"/>
      <c r="C37" s="6"/>
      <c r="D37" s="6"/>
      <c r="E37" s="6"/>
      <c r="F37" s="6"/>
    </row>
    <row r="38" spans="1:6">
      <c r="A38" s="3" t="s">
        <v>447</v>
      </c>
      <c r="B38" s="5"/>
      <c r="C38" s="5"/>
      <c r="D38" s="5"/>
      <c r="E38" s="5"/>
      <c r="F38" s="5"/>
    </row>
    <row r="39" spans="1:6">
      <c r="A39" s="3" t="s">
        <v>448</v>
      </c>
      <c r="B39" s="6"/>
      <c r="C39" s="6"/>
      <c r="D39" s="6"/>
      <c r="E39" s="6"/>
      <c r="F39" s="6"/>
    </row>
    <row r="40" spans="1:6">
      <c r="A40" s="3" t="s">
        <v>449</v>
      </c>
      <c r="B40" s="5"/>
      <c r="C40" s="5"/>
      <c r="D40" s="5"/>
      <c r="E40" s="5"/>
      <c r="F40" s="5"/>
    </row>
    <row r="41" spans="1:6">
      <c r="A41" s="3" t="s">
        <v>450</v>
      </c>
      <c r="B41" s="6"/>
      <c r="C41" s="6"/>
      <c r="D41" s="6"/>
      <c r="E41" s="6"/>
      <c r="F41" s="6"/>
    </row>
    <row r="42" spans="1:6">
      <c r="A42" s="3" t="s">
        <v>88</v>
      </c>
      <c r="B42" s="8" t="s">
        <v>101</v>
      </c>
      <c r="C42" s="8" t="s">
        <v>101</v>
      </c>
      <c r="D42" s="8" t="s">
        <v>101</v>
      </c>
      <c r="E42" s="8" t="s">
        <v>101</v>
      </c>
      <c r="F42" s="8" t="s">
        <v>101</v>
      </c>
    </row>
    <row r="43" spans="1:6">
      <c r="A43" s="3" t="s">
        <v>89</v>
      </c>
      <c r="B43" s="7" t="s">
        <v>101</v>
      </c>
      <c r="C43" s="7" t="s">
        <v>101</v>
      </c>
      <c r="D43" s="7" t="s">
        <v>101</v>
      </c>
      <c r="E43" s="7" t="s">
        <v>101</v>
      </c>
      <c r="F43" s="7" t="s">
        <v>101</v>
      </c>
    </row>
    <row r="44" spans="1:6">
      <c r="A44" s="3" t="s">
        <v>90</v>
      </c>
      <c r="B44" s="8">
        <v>1</v>
      </c>
      <c r="C44" s="8">
        <v>1</v>
      </c>
      <c r="D44" s="8">
        <v>1</v>
      </c>
      <c r="E44" s="8">
        <v>1</v>
      </c>
      <c r="F44" s="8">
        <v>1</v>
      </c>
    </row>
    <row r="45" spans="1:6">
      <c r="A45" s="3" t="s">
        <v>91</v>
      </c>
      <c r="B45" s="10" t="s">
        <v>102</v>
      </c>
      <c r="C45" s="10" t="s">
        <v>102</v>
      </c>
      <c r="D45" s="10" t="s">
        <v>102</v>
      </c>
      <c r="E45" s="10" t="s">
        <v>102</v>
      </c>
      <c r="F45" s="10" t="s">
        <v>102</v>
      </c>
    </row>
  </sheetData>
  <phoneticPr fontId="1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3"/>
  <sheetViews>
    <sheetView workbookViewId="0"/>
  </sheetViews>
  <sheetFormatPr baseColWidth="10" defaultColWidth="8.83203125" defaultRowHeight="14"/>
  <cols>
    <col min="1" max="1" width="123.6640625" bestFit="1" customWidth="1"/>
    <col min="2" max="2" width="36.5" bestFit="1" customWidth="1"/>
    <col min="3" max="3" width="12" bestFit="1" customWidth="1"/>
    <col min="4" max="4" width="14.1640625" bestFit="1" customWidth="1"/>
    <col min="5" max="6" width="12" bestFit="1" customWidth="1"/>
  </cols>
  <sheetData>
    <row r="1" spans="1:6">
      <c r="A1" t="s">
        <v>7</v>
      </c>
      <c r="B1" t="s">
        <v>1</v>
      </c>
    </row>
    <row r="2" spans="1:6">
      <c r="A2" t="s">
        <v>8</v>
      </c>
      <c r="B2" t="s">
        <v>46</v>
      </c>
    </row>
    <row r="3" spans="1:6">
      <c r="A3" t="s">
        <v>10</v>
      </c>
      <c r="B3" t="s">
        <v>47</v>
      </c>
    </row>
    <row r="4" spans="1:6">
      <c r="A4" t="s">
        <v>48</v>
      </c>
    </row>
    <row r="5" spans="1:6">
      <c r="A5" t="str">
        <f>[1]!WFR(B1,"2021:2025","Func=Rpt.HKSalesSegmentsWithProduct20","rptType=1","singleSeason=0","unit=1","currencyType=ORIG","order=RIGHT","rate=HISTORY","version=1","quarterindic=0","showcurrency=1","reportPeriod=1048","cols=5;rows=37")</f>
        <v xml:space="preserve">                                                                                                              </v>
      </c>
    </row>
    <row r="6" spans="1:6">
      <c r="A6" s="1" t="s">
        <v>405</v>
      </c>
      <c r="B6" s="1"/>
      <c r="C6" s="1"/>
      <c r="D6" s="1"/>
      <c r="E6" s="1"/>
      <c r="F6" s="1"/>
    </row>
    <row r="7" spans="1:6">
      <c r="A7" s="2" t="s">
        <v>50</v>
      </c>
      <c r="B7" s="4">
        <v>44347</v>
      </c>
      <c r="C7" s="4">
        <v>44926</v>
      </c>
      <c r="D7" s="4">
        <v>45291</v>
      </c>
      <c r="E7" s="4">
        <v>45657</v>
      </c>
      <c r="F7" s="4">
        <v>46022</v>
      </c>
    </row>
    <row r="8" spans="1:6">
      <c r="A8" s="3" t="s">
        <v>51</v>
      </c>
      <c r="B8" s="5" t="s">
        <v>98</v>
      </c>
      <c r="C8" s="5" t="s">
        <v>100</v>
      </c>
      <c r="D8" s="5" t="s">
        <v>100</v>
      </c>
      <c r="E8" s="5" t="s">
        <v>100</v>
      </c>
      <c r="F8" s="5" t="s">
        <v>100</v>
      </c>
    </row>
    <row r="9" spans="1:6">
      <c r="A9" s="3" t="s">
        <v>52</v>
      </c>
      <c r="B9" s="6" t="s">
        <v>99</v>
      </c>
      <c r="C9" s="6" t="s">
        <v>99</v>
      </c>
      <c r="D9" s="6" t="s">
        <v>99</v>
      </c>
      <c r="E9" s="6" t="s">
        <v>99</v>
      </c>
      <c r="F9" s="6" t="s">
        <v>99</v>
      </c>
    </row>
    <row r="10" spans="1:6">
      <c r="A10" s="3" t="s">
        <v>406</v>
      </c>
      <c r="B10" s="5"/>
      <c r="C10" s="5"/>
      <c r="D10" s="5"/>
      <c r="E10" s="5"/>
      <c r="F10" s="5"/>
    </row>
    <row r="11" spans="1:6">
      <c r="A11" s="3" t="s">
        <v>407</v>
      </c>
      <c r="B11" s="6"/>
      <c r="C11" s="6">
        <v>124000</v>
      </c>
      <c r="D11" s="6">
        <v>1174000</v>
      </c>
      <c r="E11" s="6"/>
      <c r="F11" s="6"/>
    </row>
    <row r="12" spans="1:6">
      <c r="A12" s="3" t="s">
        <v>408</v>
      </c>
      <c r="B12" s="5"/>
      <c r="C12" s="5"/>
      <c r="D12" s="5"/>
      <c r="E12" s="5"/>
      <c r="F12" s="5"/>
    </row>
    <row r="13" spans="1:6">
      <c r="A13" s="3" t="s">
        <v>150</v>
      </c>
      <c r="B13" s="6"/>
      <c r="C13" s="6"/>
      <c r="D13" s="6"/>
      <c r="E13" s="6"/>
      <c r="F13" s="6"/>
    </row>
    <row r="14" spans="1:6">
      <c r="A14" s="3" t="s">
        <v>409</v>
      </c>
      <c r="B14" s="5"/>
      <c r="C14" s="5"/>
      <c r="D14" s="5"/>
      <c r="E14" s="5"/>
      <c r="F14" s="5"/>
    </row>
    <row r="15" spans="1:6">
      <c r="A15" s="3" t="s">
        <v>410</v>
      </c>
      <c r="B15" s="6"/>
      <c r="C15" s="6"/>
      <c r="D15" s="6"/>
      <c r="E15" s="6"/>
      <c r="F15" s="6"/>
    </row>
    <row r="16" spans="1:6">
      <c r="A16" s="3" t="s">
        <v>411</v>
      </c>
      <c r="B16" s="5"/>
      <c r="C16" s="5"/>
      <c r="D16" s="5"/>
      <c r="E16" s="5"/>
      <c r="F16" s="5"/>
    </row>
    <row r="17" spans="1:6">
      <c r="A17" s="3" t="s">
        <v>407</v>
      </c>
      <c r="B17" s="6"/>
      <c r="C17" s="6"/>
      <c r="D17" s="6"/>
      <c r="E17" s="6"/>
      <c r="F17" s="6"/>
    </row>
    <row r="18" spans="1:6">
      <c r="A18" s="3" t="s">
        <v>408</v>
      </c>
      <c r="B18" s="5"/>
      <c r="C18" s="5"/>
      <c r="D18" s="5"/>
      <c r="E18" s="5"/>
      <c r="F18" s="5"/>
    </row>
    <row r="19" spans="1:6">
      <c r="A19" s="3" t="s">
        <v>150</v>
      </c>
      <c r="B19" s="6"/>
      <c r="C19" s="6"/>
      <c r="D19" s="6"/>
      <c r="E19" s="6"/>
      <c r="F19" s="6"/>
    </row>
    <row r="20" spans="1:6">
      <c r="A20" s="3" t="s">
        <v>409</v>
      </c>
      <c r="B20" s="5"/>
      <c r="C20" s="5"/>
      <c r="D20" s="5"/>
      <c r="E20" s="5"/>
      <c r="F20" s="5"/>
    </row>
    <row r="21" spans="1:6">
      <c r="A21" s="3" t="s">
        <v>410</v>
      </c>
      <c r="B21" s="6"/>
      <c r="C21" s="6"/>
      <c r="D21" s="6"/>
      <c r="E21" s="6"/>
      <c r="F21" s="6"/>
    </row>
    <row r="22" spans="1:6">
      <c r="A22" s="3" t="s">
        <v>412</v>
      </c>
      <c r="B22" s="5"/>
      <c r="C22" s="5"/>
      <c r="D22" s="5"/>
      <c r="E22" s="5"/>
      <c r="F22" s="5"/>
    </row>
    <row r="23" spans="1:6">
      <c r="A23" s="3" t="s">
        <v>407</v>
      </c>
      <c r="B23" s="6"/>
      <c r="C23" s="6"/>
      <c r="D23" s="6">
        <v>7000</v>
      </c>
      <c r="E23" s="6"/>
      <c r="F23" s="6"/>
    </row>
    <row r="24" spans="1:6">
      <c r="A24" s="3" t="s">
        <v>408</v>
      </c>
      <c r="B24" s="5"/>
      <c r="C24" s="5"/>
      <c r="D24" s="5"/>
      <c r="E24" s="5"/>
      <c r="F24" s="5"/>
    </row>
    <row r="25" spans="1:6">
      <c r="A25" s="3" t="s">
        <v>150</v>
      </c>
      <c r="B25" s="6"/>
      <c r="C25" s="6"/>
      <c r="D25" s="6"/>
      <c r="E25" s="6"/>
      <c r="F25" s="6"/>
    </row>
    <row r="26" spans="1:6">
      <c r="A26" s="3" t="s">
        <v>409</v>
      </c>
      <c r="B26" s="5"/>
      <c r="C26" s="5"/>
      <c r="D26" s="5"/>
      <c r="E26" s="5"/>
      <c r="F26" s="5"/>
    </row>
    <row r="27" spans="1:6">
      <c r="A27" s="3" t="s">
        <v>410</v>
      </c>
      <c r="B27" s="6"/>
      <c r="C27" s="6"/>
      <c r="D27" s="6"/>
      <c r="E27" s="6"/>
      <c r="F27" s="6"/>
    </row>
    <row r="28" spans="1:6">
      <c r="A28" s="3" t="s">
        <v>413</v>
      </c>
      <c r="B28" s="5"/>
      <c r="C28" s="5"/>
      <c r="D28" s="5"/>
      <c r="E28" s="5"/>
      <c r="F28" s="5"/>
    </row>
    <row r="29" spans="1:6">
      <c r="A29" s="3" t="s">
        <v>407</v>
      </c>
      <c r="B29" s="6"/>
      <c r="C29" s="6">
        <v>124000</v>
      </c>
      <c r="D29" s="6">
        <v>1174000</v>
      </c>
      <c r="E29" s="6"/>
      <c r="F29" s="6"/>
    </row>
    <row r="30" spans="1:6">
      <c r="A30" s="3" t="s">
        <v>408</v>
      </c>
      <c r="B30" s="5"/>
      <c r="C30" s="5"/>
      <c r="D30" s="5"/>
      <c r="E30" s="5"/>
      <c r="F30" s="5"/>
    </row>
    <row r="31" spans="1:6">
      <c r="A31" s="3" t="s">
        <v>150</v>
      </c>
      <c r="B31" s="6"/>
      <c r="C31" s="6"/>
      <c r="D31" s="6"/>
      <c r="E31" s="6"/>
      <c r="F31" s="6"/>
    </row>
    <row r="32" spans="1:6">
      <c r="A32" s="3" t="s">
        <v>409</v>
      </c>
      <c r="B32" s="5"/>
      <c r="C32" s="5"/>
      <c r="D32" s="5"/>
      <c r="E32" s="5"/>
      <c r="F32" s="5"/>
    </row>
    <row r="33" spans="1:6">
      <c r="A33" s="3" t="s">
        <v>410</v>
      </c>
      <c r="B33" s="6"/>
      <c r="C33" s="6"/>
      <c r="D33" s="6"/>
      <c r="E33" s="6"/>
      <c r="F33" s="6"/>
    </row>
    <row r="34" spans="1:6">
      <c r="A34" s="3" t="s">
        <v>414</v>
      </c>
      <c r="B34" s="5"/>
      <c r="C34" s="5"/>
      <c r="D34" s="5"/>
      <c r="E34" s="5"/>
      <c r="F34" s="5"/>
    </row>
    <row r="35" spans="1:6">
      <c r="A35" s="3" t="s">
        <v>407</v>
      </c>
      <c r="B35" s="6"/>
      <c r="C35" s="6"/>
      <c r="D35" s="6">
        <v>7000</v>
      </c>
      <c r="E35" s="6"/>
      <c r="F35" s="6"/>
    </row>
    <row r="36" spans="1:6">
      <c r="A36" s="3" t="s">
        <v>408</v>
      </c>
      <c r="B36" s="5"/>
      <c r="C36" s="5"/>
      <c r="D36" s="5"/>
      <c r="E36" s="5"/>
      <c r="F36" s="5"/>
    </row>
    <row r="37" spans="1:6">
      <c r="A37" s="3" t="s">
        <v>150</v>
      </c>
      <c r="B37" s="6"/>
      <c r="C37" s="6"/>
      <c r="D37" s="6"/>
      <c r="E37" s="6"/>
      <c r="F37" s="6"/>
    </row>
    <row r="38" spans="1:6">
      <c r="A38" s="3" t="s">
        <v>409</v>
      </c>
      <c r="B38" s="5"/>
      <c r="C38" s="5"/>
      <c r="D38" s="5"/>
      <c r="E38" s="5"/>
      <c r="F38" s="5"/>
    </row>
    <row r="39" spans="1:6">
      <c r="A39" s="3" t="s">
        <v>410</v>
      </c>
      <c r="B39" s="6"/>
      <c r="C39" s="6"/>
      <c r="D39" s="6"/>
      <c r="E39" s="6"/>
      <c r="F39" s="6"/>
    </row>
    <row r="40" spans="1:6">
      <c r="A40" s="3" t="s">
        <v>88</v>
      </c>
      <c r="B40" s="8" t="s">
        <v>101</v>
      </c>
      <c r="C40" s="8" t="s">
        <v>101</v>
      </c>
      <c r="D40" s="8" t="s">
        <v>101</v>
      </c>
      <c r="E40" s="8" t="s">
        <v>101</v>
      </c>
      <c r="F40" s="8" t="s">
        <v>101</v>
      </c>
    </row>
    <row r="41" spans="1:6">
      <c r="A41" s="3" t="s">
        <v>89</v>
      </c>
      <c r="B41" s="7" t="s">
        <v>101</v>
      </c>
      <c r="C41" s="7" t="s">
        <v>101</v>
      </c>
      <c r="D41" s="7" t="s">
        <v>101</v>
      </c>
      <c r="E41" s="7" t="s">
        <v>101</v>
      </c>
      <c r="F41" s="7" t="s">
        <v>101</v>
      </c>
    </row>
    <row r="42" spans="1:6">
      <c r="A42" s="3" t="s">
        <v>90</v>
      </c>
      <c r="B42" s="8">
        <v>1</v>
      </c>
      <c r="C42" s="8">
        <v>1</v>
      </c>
      <c r="D42" s="8">
        <v>1</v>
      </c>
      <c r="E42" s="8">
        <v>1</v>
      </c>
      <c r="F42" s="8">
        <v>1</v>
      </c>
    </row>
    <row r="43" spans="1:6">
      <c r="A43" s="3" t="s">
        <v>91</v>
      </c>
      <c r="B43" s="10" t="s">
        <v>102</v>
      </c>
      <c r="C43" s="10" t="s">
        <v>102</v>
      </c>
      <c r="D43" s="10" t="s">
        <v>102</v>
      </c>
      <c r="E43" s="10" t="s">
        <v>102</v>
      </c>
      <c r="F43" s="10" t="s">
        <v>102</v>
      </c>
    </row>
  </sheetData>
  <phoneticPr fontId="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workbookViewId="0"/>
  </sheetViews>
  <sheetFormatPr baseColWidth="10" defaultColWidth="8.83203125" defaultRowHeight="14"/>
  <cols>
    <col min="1" max="1" width="123.6640625" bestFit="1" customWidth="1"/>
    <col min="2" max="2" width="54" bestFit="1" customWidth="1"/>
    <col min="3" max="6" width="17.5" bestFit="1" customWidth="1"/>
  </cols>
  <sheetData>
    <row r="1" spans="1:6">
      <c r="A1" t="s">
        <v>7</v>
      </c>
      <c r="B1" t="s">
        <v>1</v>
      </c>
    </row>
    <row r="2" spans="1:6">
      <c r="A2" t="s">
        <v>8</v>
      </c>
      <c r="B2" t="s">
        <v>9</v>
      </c>
    </row>
    <row r="3" spans="1:6">
      <c r="A3" t="s">
        <v>10</v>
      </c>
      <c r="B3" t="s">
        <v>11</v>
      </c>
    </row>
    <row r="4" spans="1:6">
      <c r="A4" t="s">
        <v>12</v>
      </c>
    </row>
    <row r="5" spans="1:6">
      <c r="A5" t="str">
        <f>[1]!WFR(B1,"2021:2025","Func=Rpt.IS_ARD20","rptType=1","singleSeason=0","unit=1","currencyType=ORIG","order=RIGHT","rate=HISTORY","version=1","quarterindic=0","showcurrency=1","reportPeriod=1048","cols=5;rows=39")</f>
        <v xml:space="preserve">                                                                                                              </v>
      </c>
    </row>
    <row r="6" spans="1:6">
      <c r="A6" s="1" t="s">
        <v>147</v>
      </c>
      <c r="B6" s="1"/>
      <c r="C6" s="1"/>
      <c r="D6" s="1"/>
      <c r="E6" s="1"/>
      <c r="F6" s="1"/>
    </row>
    <row r="7" spans="1:6">
      <c r="A7" s="2" t="s">
        <v>50</v>
      </c>
      <c r="B7" s="4">
        <v>44347</v>
      </c>
      <c r="C7" s="4">
        <v>44926</v>
      </c>
      <c r="D7" s="4">
        <v>45291</v>
      </c>
      <c r="E7" s="4">
        <v>45657</v>
      </c>
      <c r="F7" s="4">
        <v>46022</v>
      </c>
    </row>
    <row r="8" spans="1:6">
      <c r="A8" s="3" t="s">
        <v>51</v>
      </c>
      <c r="B8" s="5" t="s">
        <v>98</v>
      </c>
      <c r="C8" s="5" t="s">
        <v>100</v>
      </c>
      <c r="D8" s="5" t="s">
        <v>100</v>
      </c>
      <c r="E8" s="5" t="s">
        <v>100</v>
      </c>
      <c r="F8" s="5" t="s">
        <v>100</v>
      </c>
    </row>
    <row r="9" spans="1:6">
      <c r="A9" s="3" t="s">
        <v>52</v>
      </c>
      <c r="B9" s="6" t="s">
        <v>99</v>
      </c>
      <c r="C9" s="6" t="s">
        <v>99</v>
      </c>
      <c r="D9" s="6" t="s">
        <v>99</v>
      </c>
      <c r="E9" s="6" t="s">
        <v>99</v>
      </c>
      <c r="F9" s="6" t="s">
        <v>99</v>
      </c>
    </row>
    <row r="10" spans="1:6">
      <c r="A10" s="3" t="s">
        <v>148</v>
      </c>
      <c r="B10" s="5">
        <v>32382000</v>
      </c>
      <c r="C10" s="5">
        <v>124000</v>
      </c>
      <c r="D10" s="5">
        <v>1181000</v>
      </c>
      <c r="E10" s="5"/>
      <c r="F10" s="5"/>
    </row>
    <row r="11" spans="1:6">
      <c r="A11" s="3" t="s">
        <v>149</v>
      </c>
      <c r="B11" s="6"/>
      <c r="C11" s="6"/>
      <c r="D11" s="6"/>
      <c r="E11" s="6"/>
      <c r="F11" s="6"/>
    </row>
    <row r="12" spans="1:6">
      <c r="A12" s="3" t="s">
        <v>150</v>
      </c>
      <c r="B12" s="5">
        <v>32382000</v>
      </c>
      <c r="C12" s="5">
        <v>124000</v>
      </c>
      <c r="D12" s="5">
        <v>1181000</v>
      </c>
      <c r="E12" s="5"/>
      <c r="F12" s="5"/>
    </row>
    <row r="13" spans="1:6">
      <c r="A13" s="3" t="s">
        <v>151</v>
      </c>
      <c r="B13" s="6">
        <v>4434000</v>
      </c>
      <c r="C13" s="6">
        <v>18733000</v>
      </c>
      <c r="D13" s="6">
        <v>22491000</v>
      </c>
      <c r="E13" s="6">
        <v>7232000</v>
      </c>
      <c r="F13" s="6">
        <v>6271000</v>
      </c>
    </row>
    <row r="14" spans="1:6">
      <c r="A14" s="3" t="s">
        <v>152</v>
      </c>
      <c r="B14" s="5">
        <v>3253000</v>
      </c>
      <c r="C14" s="5">
        <v>42017000</v>
      </c>
      <c r="D14" s="5">
        <v>17105000</v>
      </c>
      <c r="E14" s="5">
        <v>10678000</v>
      </c>
      <c r="F14" s="5">
        <v>2951000</v>
      </c>
    </row>
    <row r="15" spans="1:6">
      <c r="A15" s="3" t="s">
        <v>153</v>
      </c>
      <c r="B15" s="6">
        <v>-2162000</v>
      </c>
      <c r="C15" s="6">
        <v>-157000</v>
      </c>
      <c r="D15" s="6">
        <v>-221000</v>
      </c>
      <c r="E15" s="6">
        <v>-548000</v>
      </c>
      <c r="F15" s="6">
        <v>-3527000</v>
      </c>
    </row>
    <row r="16" spans="1:6">
      <c r="A16" s="3" t="s">
        <v>154</v>
      </c>
      <c r="B16" s="5">
        <v>-135245000</v>
      </c>
      <c r="C16" s="5">
        <v>-262511000</v>
      </c>
      <c r="D16" s="5">
        <v>-344475000</v>
      </c>
      <c r="E16" s="5">
        <v>-244004000</v>
      </c>
      <c r="F16" s="5">
        <v>-246761000</v>
      </c>
    </row>
    <row r="17" spans="1:6">
      <c r="A17" s="3" t="s">
        <v>155</v>
      </c>
      <c r="B17" s="6">
        <v>-83078000</v>
      </c>
      <c r="C17" s="6">
        <v>-49946000</v>
      </c>
      <c r="D17" s="6">
        <v>-39219000</v>
      </c>
      <c r="E17" s="6">
        <v>-47737000</v>
      </c>
      <c r="F17" s="6">
        <v>-54777000</v>
      </c>
    </row>
    <row r="18" spans="1:6">
      <c r="A18" s="3" t="s">
        <v>156</v>
      </c>
      <c r="B18" s="5"/>
      <c r="C18" s="5">
        <v>-23000</v>
      </c>
      <c r="D18" s="5">
        <v>-8000</v>
      </c>
      <c r="E18" s="5">
        <v>-30000</v>
      </c>
      <c r="F18" s="5"/>
    </row>
    <row r="19" spans="1:6">
      <c r="A19" s="3" t="s">
        <v>157</v>
      </c>
      <c r="B19" s="6">
        <v>10000</v>
      </c>
      <c r="C19" s="6"/>
      <c r="D19" s="6"/>
      <c r="E19" s="6"/>
      <c r="F19" s="6"/>
    </row>
    <row r="20" spans="1:6">
      <c r="A20" s="3" t="s">
        <v>158</v>
      </c>
      <c r="B20" s="5">
        <v>-19767000</v>
      </c>
      <c r="C20" s="5">
        <v>-181000</v>
      </c>
      <c r="D20" s="5">
        <v>-248000</v>
      </c>
      <c r="E20" s="5">
        <v>-201000</v>
      </c>
      <c r="F20" s="5">
        <v>-121000</v>
      </c>
    </row>
    <row r="21" spans="1:6">
      <c r="A21" s="3" t="s">
        <v>159</v>
      </c>
      <c r="B21" s="6">
        <v>-200173000</v>
      </c>
      <c r="C21" s="6">
        <v>-251944000</v>
      </c>
      <c r="D21" s="6">
        <v>-343394000</v>
      </c>
      <c r="E21" s="6">
        <v>-274610000</v>
      </c>
      <c r="F21" s="6">
        <v>-295964000</v>
      </c>
    </row>
    <row r="22" spans="1:6">
      <c r="A22" s="3" t="s">
        <v>160</v>
      </c>
      <c r="B22" s="5">
        <v>-3331000</v>
      </c>
      <c r="C22" s="5"/>
      <c r="D22" s="5"/>
      <c r="E22" s="5"/>
      <c r="F22" s="5"/>
    </row>
    <row r="23" spans="1:6">
      <c r="A23" s="3" t="s">
        <v>161</v>
      </c>
      <c r="B23" s="6">
        <v>-203504000</v>
      </c>
      <c r="C23" s="6">
        <v>-251944000</v>
      </c>
      <c r="D23" s="6">
        <v>-343394000</v>
      </c>
      <c r="E23" s="6">
        <v>-274610000</v>
      </c>
      <c r="F23" s="6">
        <v>-295964000</v>
      </c>
    </row>
    <row r="24" spans="1:6">
      <c r="A24" s="3" t="s">
        <v>162</v>
      </c>
      <c r="B24" s="5">
        <v>-203504000</v>
      </c>
      <c r="C24" s="5"/>
      <c r="D24" s="5"/>
      <c r="E24" s="5"/>
      <c r="F24" s="5">
        <v>-295964000</v>
      </c>
    </row>
    <row r="25" spans="1:6">
      <c r="A25" s="3" t="s">
        <v>163</v>
      </c>
      <c r="B25" s="6"/>
      <c r="C25" s="6">
        <v>-251944000</v>
      </c>
      <c r="D25" s="6">
        <v>-343394000</v>
      </c>
      <c r="E25" s="6">
        <v>-274610000</v>
      </c>
      <c r="F25" s="6"/>
    </row>
    <row r="26" spans="1:6">
      <c r="A26" s="3" t="s">
        <v>164</v>
      </c>
      <c r="B26" s="5"/>
      <c r="C26" s="5">
        <v>-193000</v>
      </c>
      <c r="D26" s="5">
        <v>189000</v>
      </c>
      <c r="E26" s="5">
        <v>76000</v>
      </c>
      <c r="F26" s="5">
        <v>-284000</v>
      </c>
    </row>
    <row r="27" spans="1:6">
      <c r="A27" s="3" t="s">
        <v>165</v>
      </c>
      <c r="B27" s="6"/>
      <c r="C27" s="6">
        <v>-193000</v>
      </c>
      <c r="D27" s="6">
        <v>189000</v>
      </c>
      <c r="E27" s="6">
        <v>76000</v>
      </c>
      <c r="F27" s="6">
        <v>-284000</v>
      </c>
    </row>
    <row r="28" spans="1:6">
      <c r="A28" s="3" t="s">
        <v>166</v>
      </c>
      <c r="B28" s="5">
        <v>-203504000</v>
      </c>
      <c r="C28" s="5">
        <v>-193000</v>
      </c>
      <c r="D28" s="5">
        <v>189000</v>
      </c>
      <c r="E28" s="5">
        <v>76000</v>
      </c>
      <c r="F28" s="5">
        <v>-284000</v>
      </c>
    </row>
    <row r="29" spans="1:6">
      <c r="A29" s="3" t="s">
        <v>167</v>
      </c>
      <c r="B29" s="6"/>
      <c r="C29" s="6"/>
      <c r="D29" s="6"/>
      <c r="E29" s="6"/>
      <c r="F29" s="6"/>
    </row>
    <row r="30" spans="1:6">
      <c r="A30" s="3" t="s">
        <v>168</v>
      </c>
      <c r="B30" s="5">
        <v>-203504000</v>
      </c>
      <c r="C30" s="5">
        <v>-252137000</v>
      </c>
      <c r="D30" s="5">
        <v>-343205000</v>
      </c>
      <c r="E30" s="5">
        <v>-274534000</v>
      </c>
      <c r="F30" s="5">
        <v>-296248000</v>
      </c>
    </row>
    <row r="31" spans="1:6">
      <c r="A31" s="3" t="s">
        <v>169</v>
      </c>
      <c r="B31" s="6"/>
      <c r="C31" s="6">
        <v>-59519000</v>
      </c>
      <c r="D31" s="6">
        <v>-71397000</v>
      </c>
      <c r="E31" s="6">
        <v>-61684000</v>
      </c>
      <c r="F31" s="6">
        <v>-68624000</v>
      </c>
    </row>
    <row r="32" spans="1:6">
      <c r="A32" s="3" t="s">
        <v>170</v>
      </c>
      <c r="B32" s="5"/>
      <c r="C32" s="5">
        <v>-8976000</v>
      </c>
      <c r="D32" s="5">
        <v>-7404000</v>
      </c>
      <c r="E32" s="5">
        <v>-6437000</v>
      </c>
      <c r="F32" s="5">
        <v>-5027000</v>
      </c>
    </row>
    <row r="33" spans="1:6">
      <c r="A33" s="3" t="s">
        <v>171</v>
      </c>
      <c r="B33" s="6"/>
      <c r="C33" s="6">
        <v>-241000</v>
      </c>
      <c r="D33" s="6">
        <v>-262000</v>
      </c>
      <c r="E33" s="6">
        <v>-271000</v>
      </c>
      <c r="F33" s="6">
        <v>-286000</v>
      </c>
    </row>
    <row r="34" spans="1:6">
      <c r="A34" s="3" t="s">
        <v>172</v>
      </c>
      <c r="B34" s="5"/>
      <c r="C34" s="5">
        <v>-2665000</v>
      </c>
      <c r="D34" s="5">
        <v>-3487000</v>
      </c>
      <c r="E34" s="5">
        <v>-3247000</v>
      </c>
      <c r="F34" s="5">
        <v>-2774000</v>
      </c>
    </row>
    <row r="35" spans="1:6">
      <c r="A35" s="3" t="s">
        <v>173</v>
      </c>
      <c r="B35" s="6"/>
      <c r="C35" s="6">
        <v>-6070000</v>
      </c>
      <c r="D35" s="6">
        <v>-3655000</v>
      </c>
      <c r="E35" s="6">
        <v>-2919000</v>
      </c>
      <c r="F35" s="6">
        <v>-1967000</v>
      </c>
    </row>
    <row r="36" spans="1:6">
      <c r="A36" s="3" t="s">
        <v>88</v>
      </c>
      <c r="B36" s="8" t="s">
        <v>101</v>
      </c>
      <c r="C36" s="8" t="s">
        <v>101</v>
      </c>
      <c r="D36" s="8" t="s">
        <v>101</v>
      </c>
      <c r="E36" s="8" t="s">
        <v>101</v>
      </c>
      <c r="F36" s="8" t="s">
        <v>101</v>
      </c>
    </row>
    <row r="37" spans="1:6">
      <c r="A37" s="3" t="s">
        <v>89</v>
      </c>
      <c r="B37" s="7" t="s">
        <v>101</v>
      </c>
      <c r="C37" s="7" t="s">
        <v>101</v>
      </c>
      <c r="D37" s="7" t="s">
        <v>101</v>
      </c>
      <c r="E37" s="7" t="s">
        <v>101</v>
      </c>
      <c r="F37" s="7" t="s">
        <v>101</v>
      </c>
    </row>
    <row r="38" spans="1:6">
      <c r="A38" s="3" t="s">
        <v>90</v>
      </c>
      <c r="B38" s="8">
        <v>1</v>
      </c>
      <c r="C38" s="8">
        <v>1</v>
      </c>
      <c r="D38" s="8">
        <v>1</v>
      </c>
      <c r="E38" s="8">
        <v>1</v>
      </c>
      <c r="F38" s="8">
        <v>1</v>
      </c>
    </row>
    <row r="39" spans="1:6">
      <c r="A39" s="3" t="s">
        <v>91</v>
      </c>
      <c r="B39" s="10" t="s">
        <v>102</v>
      </c>
      <c r="C39" s="10" t="s">
        <v>102</v>
      </c>
      <c r="D39" s="10" t="s">
        <v>102</v>
      </c>
      <c r="E39" s="10" t="s">
        <v>102</v>
      </c>
      <c r="F39" s="10" t="s">
        <v>102</v>
      </c>
    </row>
    <row r="40" spans="1:6">
      <c r="A40" s="3" t="s">
        <v>92</v>
      </c>
      <c r="B40" s="9">
        <v>44197</v>
      </c>
      <c r="C40" s="9">
        <v>44562</v>
      </c>
      <c r="D40" s="9">
        <v>44927</v>
      </c>
      <c r="E40" s="9">
        <v>45292</v>
      </c>
      <c r="F40" s="9">
        <v>45658</v>
      </c>
    </row>
    <row r="41" spans="1:6">
      <c r="A41" s="3" t="s">
        <v>93</v>
      </c>
      <c r="B41" s="10">
        <v>44347</v>
      </c>
      <c r="C41" s="10">
        <v>44926</v>
      </c>
      <c r="D41" s="10">
        <v>45291</v>
      </c>
      <c r="E41" s="10">
        <v>45657</v>
      </c>
      <c r="F41" s="10">
        <v>46022</v>
      </c>
    </row>
    <row r="42" spans="1:6">
      <c r="A42" s="3" t="s">
        <v>94</v>
      </c>
      <c r="B42" s="9" t="s">
        <v>174</v>
      </c>
      <c r="C42" s="9" t="s">
        <v>175</v>
      </c>
      <c r="D42" s="9" t="s">
        <v>175</v>
      </c>
      <c r="E42" s="9" t="s">
        <v>175</v>
      </c>
      <c r="F42" s="9" t="s">
        <v>175</v>
      </c>
    </row>
    <row r="43" spans="1:6">
      <c r="A43" s="3" t="s">
        <v>95</v>
      </c>
      <c r="B43" s="10">
        <v>44433</v>
      </c>
      <c r="C43" s="10">
        <v>45470</v>
      </c>
      <c r="D43" s="10">
        <v>45470</v>
      </c>
      <c r="E43" s="10">
        <v>45817</v>
      </c>
      <c r="F43" s="10">
        <v>46112</v>
      </c>
    </row>
    <row r="44" spans="1:6">
      <c r="A44" s="3" t="s">
        <v>96</v>
      </c>
      <c r="B44" s="9"/>
      <c r="C44" s="9" t="s">
        <v>103</v>
      </c>
      <c r="D44" s="9" t="s">
        <v>103</v>
      </c>
      <c r="E44" s="9" t="s">
        <v>103</v>
      </c>
      <c r="F44" s="9" t="s">
        <v>103</v>
      </c>
    </row>
    <row r="45" spans="1:6">
      <c r="A45" s="3" t="s">
        <v>97</v>
      </c>
      <c r="B45" s="10"/>
      <c r="C45" s="10" t="s">
        <v>104</v>
      </c>
      <c r="D45" s="10" t="s">
        <v>104</v>
      </c>
      <c r="E45" s="10" t="s">
        <v>104</v>
      </c>
      <c r="F45" s="10" t="s">
        <v>104</v>
      </c>
    </row>
  </sheetData>
  <phoneticPr fontId="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4"/>
  <sheetViews>
    <sheetView workbookViewId="0"/>
  </sheetViews>
  <sheetFormatPr baseColWidth="10" defaultColWidth="8.83203125" defaultRowHeight="14"/>
  <cols>
    <col min="1" max="1" width="123.6640625" bestFit="1" customWidth="1"/>
    <col min="2" max="2" width="31.5" bestFit="1" customWidth="1"/>
    <col min="3" max="3" width="18.6640625" bestFit="1" customWidth="1"/>
    <col min="4" max="6" width="16.33203125" bestFit="1" customWidth="1"/>
  </cols>
  <sheetData>
    <row r="1" spans="1:6">
      <c r="A1" t="s">
        <v>7</v>
      </c>
      <c r="B1" t="s">
        <v>1</v>
      </c>
    </row>
    <row r="2" spans="1:6">
      <c r="A2" t="s">
        <v>8</v>
      </c>
      <c r="B2" t="s">
        <v>13</v>
      </c>
    </row>
    <row r="3" spans="1:6">
      <c r="A3" t="s">
        <v>10</v>
      </c>
      <c r="B3" t="s">
        <v>14</v>
      </c>
    </row>
    <row r="4" spans="1:6">
      <c r="A4" t="s">
        <v>15</v>
      </c>
    </row>
    <row r="5" spans="1:6">
      <c r="A5" t="str">
        <f>[1]!WFR(B1,"2021:2025","Func=Rpt.BS_ARD20","rptType=1","singleSeason=0","unit=1","currencyType=ORIG","order=RIGHT","rate=HISTORY","version=1","quarterindic=0","showcurrency=1","reportPeriod=1048","cols=5;rows=48")</f>
        <v xml:space="preserve">                                                                                                              </v>
      </c>
    </row>
    <row r="6" spans="1:6">
      <c r="A6" s="1" t="s">
        <v>49</v>
      </c>
      <c r="B6" s="1"/>
      <c r="C6" s="1"/>
      <c r="D6" s="1"/>
      <c r="E6" s="1"/>
      <c r="F6" s="1"/>
    </row>
    <row r="7" spans="1:6">
      <c r="A7" s="2" t="s">
        <v>50</v>
      </c>
      <c r="B7" s="4">
        <v>44347</v>
      </c>
      <c r="C7" s="4">
        <v>44926</v>
      </c>
      <c r="D7" s="4">
        <v>45291</v>
      </c>
      <c r="E7" s="4">
        <v>45657</v>
      </c>
      <c r="F7" s="4">
        <v>46022</v>
      </c>
    </row>
    <row r="8" spans="1:6">
      <c r="A8" s="3" t="s">
        <v>51</v>
      </c>
      <c r="B8" s="5" t="s">
        <v>98</v>
      </c>
      <c r="C8" s="5" t="s">
        <v>100</v>
      </c>
      <c r="D8" s="5" t="s">
        <v>100</v>
      </c>
      <c r="E8" s="5" t="s">
        <v>100</v>
      </c>
      <c r="F8" s="5" t="s">
        <v>100</v>
      </c>
    </row>
    <row r="9" spans="1:6">
      <c r="A9" s="3" t="s">
        <v>52</v>
      </c>
      <c r="B9" s="6" t="s">
        <v>99</v>
      </c>
      <c r="C9" s="6" t="s">
        <v>99</v>
      </c>
      <c r="D9" s="6" t="s">
        <v>99</v>
      </c>
      <c r="E9" s="6" t="s">
        <v>99</v>
      </c>
      <c r="F9" s="6" t="s">
        <v>99</v>
      </c>
    </row>
    <row r="10" spans="1:6">
      <c r="A10" s="3" t="s">
        <v>53</v>
      </c>
      <c r="B10" s="5">
        <v>24227000</v>
      </c>
      <c r="C10" s="5">
        <v>27326000</v>
      </c>
      <c r="D10" s="5">
        <v>41489000</v>
      </c>
      <c r="E10" s="5">
        <v>44350000</v>
      </c>
      <c r="F10" s="5">
        <v>45052000</v>
      </c>
    </row>
    <row r="11" spans="1:6">
      <c r="A11" s="3" t="s">
        <v>54</v>
      </c>
      <c r="B11" s="6">
        <v>16358000</v>
      </c>
      <c r="C11" s="6">
        <v>12029000</v>
      </c>
      <c r="D11" s="6">
        <v>11639000</v>
      </c>
      <c r="E11" s="6">
        <v>9441000</v>
      </c>
      <c r="F11" s="6">
        <v>7631000</v>
      </c>
    </row>
    <row r="12" spans="1:6">
      <c r="A12" s="3" t="s">
        <v>55</v>
      </c>
      <c r="B12" s="5">
        <v>136000</v>
      </c>
      <c r="C12" s="5">
        <v>997000</v>
      </c>
      <c r="D12" s="5">
        <v>982000</v>
      </c>
      <c r="E12" s="5">
        <v>711000</v>
      </c>
      <c r="F12" s="5">
        <v>425000</v>
      </c>
    </row>
    <row r="13" spans="1:6">
      <c r="A13" s="3" t="s">
        <v>56</v>
      </c>
      <c r="B13" s="6">
        <v>6907000</v>
      </c>
      <c r="C13" s="6">
        <v>2469000</v>
      </c>
      <c r="D13" s="6">
        <v>19982000</v>
      </c>
      <c r="E13" s="6">
        <v>19332000</v>
      </c>
      <c r="F13" s="6">
        <v>16392000</v>
      </c>
    </row>
    <row r="14" spans="1:6">
      <c r="A14" s="3" t="s">
        <v>57</v>
      </c>
      <c r="B14" s="5"/>
      <c r="C14" s="5">
        <v>11831000</v>
      </c>
      <c r="D14" s="5">
        <v>8886000</v>
      </c>
      <c r="E14" s="5">
        <v>14866000</v>
      </c>
      <c r="F14" s="5">
        <v>20604000</v>
      </c>
    </row>
    <row r="15" spans="1:6">
      <c r="A15" s="3" t="s">
        <v>58</v>
      </c>
      <c r="B15" s="6"/>
      <c r="C15" s="6"/>
      <c r="D15" s="6"/>
      <c r="E15" s="6"/>
      <c r="F15" s="6"/>
    </row>
    <row r="16" spans="1:6">
      <c r="A16" s="3" t="s">
        <v>59</v>
      </c>
      <c r="B16" s="5">
        <v>826000</v>
      </c>
      <c r="C16" s="5"/>
      <c r="D16" s="5"/>
      <c r="E16" s="5"/>
      <c r="F16" s="5"/>
    </row>
    <row r="17" spans="1:6">
      <c r="A17" s="3" t="s">
        <v>60</v>
      </c>
      <c r="B17" s="6">
        <v>608687000</v>
      </c>
      <c r="C17" s="6">
        <v>1162315000</v>
      </c>
      <c r="D17" s="6">
        <v>845601000</v>
      </c>
      <c r="E17" s="6">
        <v>585251000</v>
      </c>
      <c r="F17" s="6">
        <v>500855000</v>
      </c>
    </row>
    <row r="18" spans="1:6">
      <c r="A18" s="3" t="s">
        <v>61</v>
      </c>
      <c r="B18" s="5"/>
      <c r="C18" s="5"/>
      <c r="D18" s="5"/>
      <c r="E18" s="5"/>
      <c r="F18" s="5"/>
    </row>
    <row r="19" spans="1:6">
      <c r="A19" s="3" t="s">
        <v>62</v>
      </c>
      <c r="B19" s="6">
        <v>195000</v>
      </c>
      <c r="C19" s="6">
        <v>245000</v>
      </c>
      <c r="D19" s="6">
        <v>160000</v>
      </c>
      <c r="E19" s="6">
        <v>173000</v>
      </c>
      <c r="F19" s="6">
        <v>212000</v>
      </c>
    </row>
    <row r="20" spans="1:6">
      <c r="A20" s="3" t="s">
        <v>63</v>
      </c>
      <c r="B20" s="5">
        <v>17274000</v>
      </c>
      <c r="C20" s="5">
        <v>35295000</v>
      </c>
      <c r="D20" s="5">
        <v>7271000</v>
      </c>
      <c r="E20" s="5">
        <v>12545000</v>
      </c>
      <c r="F20" s="5">
        <v>11506000</v>
      </c>
    </row>
    <row r="21" spans="1:6">
      <c r="A21" s="3" t="s">
        <v>64</v>
      </c>
      <c r="B21" s="6">
        <v>401560000</v>
      </c>
      <c r="C21" s="6"/>
      <c r="D21" s="6">
        <v>341541000</v>
      </c>
      <c r="E21" s="6">
        <v>3027000</v>
      </c>
      <c r="F21" s="6"/>
    </row>
    <row r="22" spans="1:6">
      <c r="A22" s="3" t="s">
        <v>65</v>
      </c>
      <c r="B22" s="5"/>
      <c r="C22" s="5"/>
      <c r="D22" s="5"/>
      <c r="E22" s="5"/>
      <c r="F22" s="5">
        <v>73729000</v>
      </c>
    </row>
    <row r="23" spans="1:6">
      <c r="A23" s="3" t="s">
        <v>66</v>
      </c>
      <c r="B23" s="6">
        <v>870000</v>
      </c>
      <c r="C23" s="6"/>
      <c r="D23" s="6"/>
      <c r="E23" s="6"/>
      <c r="F23" s="6"/>
    </row>
    <row r="24" spans="1:6">
      <c r="A24" s="3" t="s">
        <v>67</v>
      </c>
      <c r="B24" s="5">
        <v>3410000</v>
      </c>
      <c r="C24" s="5"/>
      <c r="D24" s="5"/>
      <c r="E24" s="5"/>
      <c r="F24" s="5"/>
    </row>
    <row r="25" spans="1:6">
      <c r="A25" s="3" t="s">
        <v>68</v>
      </c>
      <c r="B25" s="6"/>
      <c r="C25" s="6">
        <v>142841000</v>
      </c>
      <c r="D25" s="6"/>
      <c r="E25" s="6"/>
      <c r="F25" s="6"/>
    </row>
    <row r="26" spans="1:6">
      <c r="A26" s="3" t="s">
        <v>69</v>
      </c>
      <c r="B26" s="5">
        <v>185378000</v>
      </c>
      <c r="C26" s="5">
        <v>983934000</v>
      </c>
      <c r="D26" s="5">
        <v>496629000</v>
      </c>
      <c r="E26" s="5">
        <v>569506000</v>
      </c>
      <c r="F26" s="5">
        <v>415408000</v>
      </c>
    </row>
    <row r="27" spans="1:6">
      <c r="A27" s="3" t="s">
        <v>70</v>
      </c>
      <c r="B27" s="6">
        <v>32807000</v>
      </c>
      <c r="C27" s="6">
        <v>97064000</v>
      </c>
      <c r="D27" s="6">
        <v>102562000</v>
      </c>
      <c r="E27" s="6">
        <v>103361000</v>
      </c>
      <c r="F27" s="6">
        <v>129531000</v>
      </c>
    </row>
    <row r="28" spans="1:6">
      <c r="A28" s="3" t="s">
        <v>71</v>
      </c>
      <c r="B28" s="5">
        <v>2172000</v>
      </c>
      <c r="C28" s="5">
        <v>72238000</v>
      </c>
      <c r="D28" s="5">
        <v>78578000</v>
      </c>
      <c r="E28" s="5">
        <v>81243000</v>
      </c>
      <c r="F28" s="5">
        <v>104104000</v>
      </c>
    </row>
    <row r="29" spans="1:6">
      <c r="A29" s="3" t="s">
        <v>72</v>
      </c>
      <c r="B29" s="6">
        <v>27644000</v>
      </c>
      <c r="C29" s="6">
        <v>21942000</v>
      </c>
      <c r="D29" s="6">
        <v>20527000</v>
      </c>
      <c r="E29" s="6">
        <v>18955000</v>
      </c>
      <c r="F29" s="6">
        <v>23781000</v>
      </c>
    </row>
    <row r="30" spans="1:6">
      <c r="A30" s="3" t="s">
        <v>73</v>
      </c>
      <c r="B30" s="5">
        <v>259000</v>
      </c>
      <c r="C30" s="5">
        <v>196000</v>
      </c>
      <c r="D30" s="5"/>
      <c r="E30" s="5"/>
      <c r="F30" s="5"/>
    </row>
    <row r="31" spans="1:6">
      <c r="A31" s="3" t="s">
        <v>74</v>
      </c>
      <c r="B31" s="6">
        <v>2732000</v>
      </c>
      <c r="C31" s="6">
        <v>2688000</v>
      </c>
      <c r="D31" s="6">
        <v>3457000</v>
      </c>
      <c r="E31" s="6">
        <v>3163000</v>
      </c>
      <c r="F31" s="6">
        <v>1646000</v>
      </c>
    </row>
    <row r="32" spans="1:6">
      <c r="A32" s="3" t="s">
        <v>75</v>
      </c>
      <c r="B32" s="5"/>
      <c r="C32" s="5"/>
      <c r="D32" s="5"/>
      <c r="E32" s="5"/>
      <c r="F32" s="5"/>
    </row>
    <row r="33" spans="1:6">
      <c r="A33" s="3" t="s">
        <v>76</v>
      </c>
      <c r="B33" s="6"/>
      <c r="C33" s="6"/>
      <c r="D33" s="6"/>
      <c r="E33" s="6"/>
      <c r="F33" s="6"/>
    </row>
    <row r="34" spans="1:6">
      <c r="A34" s="3" t="s">
        <v>77</v>
      </c>
      <c r="B34" s="5">
        <v>575880000</v>
      </c>
      <c r="C34" s="5">
        <v>1065251000</v>
      </c>
      <c r="D34" s="5">
        <v>743039000</v>
      </c>
      <c r="E34" s="5">
        <v>481890000</v>
      </c>
      <c r="F34" s="5">
        <v>371324000</v>
      </c>
    </row>
    <row r="35" spans="1:6">
      <c r="A35" s="3" t="s">
        <v>78</v>
      </c>
      <c r="B35" s="6">
        <v>600107000</v>
      </c>
      <c r="C35" s="6">
        <v>1092577000</v>
      </c>
      <c r="D35" s="6">
        <v>784528000</v>
      </c>
      <c r="E35" s="6">
        <v>526240000</v>
      </c>
      <c r="F35" s="6">
        <v>416376000</v>
      </c>
    </row>
    <row r="36" spans="1:6">
      <c r="A36" s="3" t="s">
        <v>79</v>
      </c>
      <c r="B36" s="5">
        <v>5543000</v>
      </c>
      <c r="C36" s="5">
        <v>978000</v>
      </c>
      <c r="D36" s="5">
        <v>1350000</v>
      </c>
      <c r="E36" s="5">
        <v>1207000</v>
      </c>
      <c r="F36" s="5"/>
    </row>
    <row r="37" spans="1:6">
      <c r="A37" s="3" t="s">
        <v>80</v>
      </c>
      <c r="B37" s="6"/>
      <c r="C37" s="6"/>
      <c r="D37" s="6"/>
      <c r="E37" s="6"/>
      <c r="F37" s="6"/>
    </row>
    <row r="38" spans="1:6">
      <c r="A38" s="3" t="s">
        <v>81</v>
      </c>
      <c r="B38" s="5">
        <v>4352000</v>
      </c>
      <c r="C38" s="5"/>
      <c r="D38" s="5">
        <v>1350000</v>
      </c>
      <c r="E38" s="5">
        <v>1207000</v>
      </c>
      <c r="F38" s="5"/>
    </row>
    <row r="39" spans="1:6">
      <c r="A39" s="3" t="s">
        <v>82</v>
      </c>
      <c r="B39" s="6"/>
      <c r="C39" s="6"/>
      <c r="D39" s="6"/>
      <c r="E39" s="6"/>
      <c r="F39" s="6"/>
    </row>
    <row r="40" spans="1:6">
      <c r="A40" s="3" t="s">
        <v>83</v>
      </c>
      <c r="B40" s="5">
        <v>1191000</v>
      </c>
      <c r="C40" s="5">
        <v>978000</v>
      </c>
      <c r="D40" s="5"/>
      <c r="E40" s="5"/>
      <c r="F40" s="5"/>
    </row>
    <row r="41" spans="1:6">
      <c r="A41" s="3" t="s">
        <v>84</v>
      </c>
      <c r="B41" s="6">
        <v>594564000</v>
      </c>
      <c r="C41" s="6">
        <v>1091599000</v>
      </c>
      <c r="D41" s="6">
        <v>783178000</v>
      </c>
      <c r="E41" s="6">
        <v>525033000</v>
      </c>
      <c r="F41" s="6">
        <v>416376000</v>
      </c>
    </row>
    <row r="42" spans="1:6">
      <c r="A42" s="3" t="s">
        <v>85</v>
      </c>
      <c r="B42" s="5">
        <v>594564000</v>
      </c>
      <c r="C42" s="5">
        <v>1091599000</v>
      </c>
      <c r="D42" s="5">
        <v>783178000</v>
      </c>
      <c r="E42" s="5">
        <v>525033000</v>
      </c>
      <c r="F42" s="5">
        <v>416376000</v>
      </c>
    </row>
    <row r="43" spans="1:6">
      <c r="A43" s="3" t="s">
        <v>86</v>
      </c>
      <c r="B43" s="6">
        <v>589764000</v>
      </c>
      <c r="C43" s="6">
        <v>711645000</v>
      </c>
      <c r="D43" s="6">
        <v>401561000</v>
      </c>
      <c r="E43" s="6">
        <v>143416000</v>
      </c>
      <c r="F43" s="6">
        <v>19478000</v>
      </c>
    </row>
    <row r="44" spans="1:6">
      <c r="A44" s="3" t="s">
        <v>87</v>
      </c>
      <c r="B44" s="5">
        <v>4800000</v>
      </c>
      <c r="C44" s="5">
        <v>379954000</v>
      </c>
      <c r="D44" s="5">
        <v>381617000</v>
      </c>
      <c r="E44" s="5">
        <v>381617000</v>
      </c>
      <c r="F44" s="5">
        <v>396898000</v>
      </c>
    </row>
    <row r="45" spans="1:6">
      <c r="A45" s="3" t="s">
        <v>88</v>
      </c>
      <c r="B45" s="7" t="s">
        <v>101</v>
      </c>
      <c r="C45" s="7" t="s">
        <v>101</v>
      </c>
      <c r="D45" s="7" t="s">
        <v>101</v>
      </c>
      <c r="E45" s="7" t="s">
        <v>101</v>
      </c>
      <c r="F45" s="7" t="s">
        <v>101</v>
      </c>
    </row>
    <row r="46" spans="1:6">
      <c r="A46" s="3" t="s">
        <v>89</v>
      </c>
      <c r="B46" s="8" t="s">
        <v>101</v>
      </c>
      <c r="C46" s="8" t="s">
        <v>101</v>
      </c>
      <c r="D46" s="8" t="s">
        <v>101</v>
      </c>
      <c r="E46" s="8" t="s">
        <v>101</v>
      </c>
      <c r="F46" s="8" t="s">
        <v>101</v>
      </c>
    </row>
    <row r="47" spans="1:6">
      <c r="A47" s="3" t="s">
        <v>90</v>
      </c>
      <c r="B47" s="7">
        <v>1</v>
      </c>
      <c r="C47" s="7">
        <v>1</v>
      </c>
      <c r="D47" s="7">
        <v>1</v>
      </c>
      <c r="E47" s="7">
        <v>1</v>
      </c>
      <c r="F47" s="7">
        <v>1</v>
      </c>
    </row>
    <row r="48" spans="1:6">
      <c r="A48" s="3" t="s">
        <v>91</v>
      </c>
      <c r="B48" s="9" t="s">
        <v>102</v>
      </c>
      <c r="C48" s="9" t="s">
        <v>102</v>
      </c>
      <c r="D48" s="9" t="s">
        <v>102</v>
      </c>
      <c r="E48" s="9" t="s">
        <v>102</v>
      </c>
      <c r="F48" s="9" t="s">
        <v>102</v>
      </c>
    </row>
    <row r="49" spans="1:6">
      <c r="A49" s="3" t="s">
        <v>92</v>
      </c>
      <c r="B49" s="10"/>
      <c r="C49" s="10"/>
      <c r="D49" s="10"/>
      <c r="E49" s="10"/>
      <c r="F49" s="10"/>
    </row>
    <row r="50" spans="1:6">
      <c r="A50" s="3" t="s">
        <v>93</v>
      </c>
      <c r="B50" s="9">
        <v>44347</v>
      </c>
      <c r="C50" s="9">
        <v>44926</v>
      </c>
      <c r="D50" s="9">
        <v>45291</v>
      </c>
      <c r="E50" s="9">
        <v>45657</v>
      </c>
      <c r="F50" s="9">
        <v>46022</v>
      </c>
    </row>
    <row r="51" spans="1:6">
      <c r="A51" s="3" t="s">
        <v>94</v>
      </c>
      <c r="B51" s="10"/>
      <c r="C51" s="10"/>
      <c r="D51" s="10"/>
      <c r="E51" s="10"/>
      <c r="F51" s="10"/>
    </row>
    <row r="52" spans="1:6">
      <c r="A52" s="3" t="s">
        <v>95</v>
      </c>
      <c r="B52" s="9">
        <v>44433</v>
      </c>
      <c r="C52" s="9">
        <v>45470</v>
      </c>
      <c r="D52" s="9">
        <v>45470</v>
      </c>
      <c r="E52" s="9">
        <v>45817</v>
      </c>
      <c r="F52" s="9">
        <v>46112</v>
      </c>
    </row>
    <row r="53" spans="1:6">
      <c r="A53" s="3" t="s">
        <v>96</v>
      </c>
      <c r="B53" s="10"/>
      <c r="C53" s="10" t="s">
        <v>103</v>
      </c>
      <c r="D53" s="10" t="s">
        <v>103</v>
      </c>
      <c r="E53" s="10" t="s">
        <v>103</v>
      </c>
      <c r="F53" s="10" t="s">
        <v>103</v>
      </c>
    </row>
    <row r="54" spans="1:6">
      <c r="A54" s="3" t="s">
        <v>97</v>
      </c>
      <c r="B54" s="9"/>
      <c r="C54" s="9" t="s">
        <v>104</v>
      </c>
      <c r="D54" s="9" t="s">
        <v>104</v>
      </c>
      <c r="E54" s="9" t="s">
        <v>104</v>
      </c>
      <c r="F54" s="9" t="s">
        <v>104</v>
      </c>
    </row>
  </sheetData>
  <phoneticPr fontId="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7"/>
  <sheetViews>
    <sheetView workbookViewId="0"/>
  </sheetViews>
  <sheetFormatPr baseColWidth="10" defaultColWidth="8.83203125" defaultRowHeight="14"/>
  <cols>
    <col min="1" max="1" width="163.83203125" bestFit="1" customWidth="1"/>
    <col min="2" max="2" width="27.33203125" bestFit="1" customWidth="1"/>
    <col min="3" max="5" width="19.6640625" bestFit="1" customWidth="1"/>
    <col min="6" max="6" width="17.5" bestFit="1" customWidth="1"/>
  </cols>
  <sheetData>
    <row r="1" spans="1:6">
      <c r="A1" t="s">
        <v>7</v>
      </c>
      <c r="B1" t="s">
        <v>1</v>
      </c>
    </row>
    <row r="2" spans="1:6">
      <c r="A2" t="s">
        <v>8</v>
      </c>
      <c r="B2" t="s">
        <v>16</v>
      </c>
    </row>
    <row r="3" spans="1:6">
      <c r="A3" t="s">
        <v>10</v>
      </c>
      <c r="B3" t="s">
        <v>17</v>
      </c>
    </row>
    <row r="4" spans="1:6">
      <c r="A4" t="s">
        <v>18</v>
      </c>
    </row>
    <row r="5" spans="1:6">
      <c r="A5" t="str">
        <f>[1]!WFR(B1,"2021:2025","Func=Rpt.CFS_ARD20","rptType=1","singleSeason=0","unit=1","currencyType=ORIG","order=RIGHT","rate=HISTORY","version=1","quarterindic=0","showcurrency=1","reportPeriod=1048","cols=5;rows=71")</f>
        <v xml:space="preserve">                                                                                                                                                  </v>
      </c>
    </row>
    <row r="6" spans="1:6">
      <c r="A6" s="1" t="s">
        <v>199</v>
      </c>
      <c r="B6" s="1"/>
      <c r="C6" s="1"/>
      <c r="D6" s="1"/>
      <c r="E6" s="1"/>
      <c r="F6" s="1"/>
    </row>
    <row r="7" spans="1:6">
      <c r="A7" s="2" t="s">
        <v>50</v>
      </c>
      <c r="B7" s="4">
        <v>44347</v>
      </c>
      <c r="C7" s="4">
        <v>44926</v>
      </c>
      <c r="D7" s="4">
        <v>45291</v>
      </c>
      <c r="E7" s="4">
        <v>45657</v>
      </c>
      <c r="F7" s="4">
        <v>46022</v>
      </c>
    </row>
    <row r="8" spans="1:6">
      <c r="A8" s="3" t="s">
        <v>51</v>
      </c>
      <c r="B8" s="5" t="s">
        <v>98</v>
      </c>
      <c r="C8" s="5" t="s">
        <v>100</v>
      </c>
      <c r="D8" s="5" t="s">
        <v>100</v>
      </c>
      <c r="E8" s="5" t="s">
        <v>100</v>
      </c>
      <c r="F8" s="5" t="s">
        <v>100</v>
      </c>
    </row>
    <row r="9" spans="1:6">
      <c r="A9" s="3" t="s">
        <v>52</v>
      </c>
      <c r="B9" s="6" t="s">
        <v>99</v>
      </c>
      <c r="C9" s="6" t="s">
        <v>99</v>
      </c>
      <c r="D9" s="6" t="s">
        <v>99</v>
      </c>
      <c r="E9" s="6" t="s">
        <v>99</v>
      </c>
      <c r="F9" s="6" t="s">
        <v>99</v>
      </c>
    </row>
    <row r="10" spans="1:6">
      <c r="A10" s="3" t="s">
        <v>200</v>
      </c>
      <c r="B10" s="5">
        <v>-200173000</v>
      </c>
      <c r="C10" s="5">
        <v>-251944000</v>
      </c>
      <c r="D10" s="5">
        <v>-343394000</v>
      </c>
      <c r="E10" s="5">
        <v>-274610000</v>
      </c>
      <c r="F10" s="5">
        <v>-295964000</v>
      </c>
    </row>
    <row r="11" spans="1:6">
      <c r="A11" s="3" t="s">
        <v>201</v>
      </c>
      <c r="B11" s="6">
        <v>19767000</v>
      </c>
      <c r="C11" s="6">
        <v>181000</v>
      </c>
      <c r="D11" s="6">
        <v>248000</v>
      </c>
      <c r="E11" s="6">
        <v>201000</v>
      </c>
      <c r="F11" s="6">
        <v>121000</v>
      </c>
    </row>
    <row r="12" spans="1:6">
      <c r="A12" s="3" t="s">
        <v>202</v>
      </c>
      <c r="B12" s="5">
        <v>-149000</v>
      </c>
      <c r="C12" s="5">
        <v>-6015000</v>
      </c>
      <c r="D12" s="5">
        <v>-12162000</v>
      </c>
      <c r="E12" s="5">
        <v>-2171000</v>
      </c>
      <c r="F12" s="5">
        <v>-4907000</v>
      </c>
    </row>
    <row r="13" spans="1:6">
      <c r="A13" s="3" t="s">
        <v>203</v>
      </c>
      <c r="B13" s="6">
        <v>2219000</v>
      </c>
      <c r="C13" s="6">
        <v>6070000</v>
      </c>
      <c r="D13" s="6">
        <v>3655000</v>
      </c>
      <c r="E13" s="6">
        <v>2919000</v>
      </c>
      <c r="F13" s="6">
        <v>1967000</v>
      </c>
    </row>
    <row r="14" spans="1:6">
      <c r="A14" s="3" t="s">
        <v>204</v>
      </c>
      <c r="B14" s="5">
        <v>535000</v>
      </c>
      <c r="C14" s="5">
        <v>2665000</v>
      </c>
      <c r="D14" s="5">
        <v>3487000</v>
      </c>
      <c r="E14" s="5">
        <v>3247000</v>
      </c>
      <c r="F14" s="5">
        <v>2774000</v>
      </c>
    </row>
    <row r="15" spans="1:6">
      <c r="A15" s="3" t="s">
        <v>205</v>
      </c>
      <c r="B15" s="6">
        <v>-3253000</v>
      </c>
      <c r="C15" s="6"/>
      <c r="D15" s="6"/>
      <c r="E15" s="6"/>
      <c r="F15" s="6"/>
    </row>
    <row r="16" spans="1:6">
      <c r="A16" s="3" t="s">
        <v>206</v>
      </c>
      <c r="B16" s="5">
        <v>19000</v>
      </c>
      <c r="C16" s="5">
        <v>241000</v>
      </c>
      <c r="D16" s="5">
        <v>262000</v>
      </c>
      <c r="E16" s="5">
        <v>271000</v>
      </c>
      <c r="F16" s="5">
        <v>286000</v>
      </c>
    </row>
    <row r="17" spans="1:6">
      <c r="A17" s="3" t="s">
        <v>207</v>
      </c>
      <c r="B17" s="6"/>
      <c r="C17" s="6"/>
      <c r="D17" s="6"/>
      <c r="E17" s="6"/>
      <c r="F17" s="6"/>
    </row>
    <row r="18" spans="1:6">
      <c r="A18" s="3" t="s">
        <v>208</v>
      </c>
      <c r="B18" s="5">
        <v>123712000</v>
      </c>
      <c r="C18" s="5">
        <v>7010000</v>
      </c>
      <c r="D18" s="5">
        <v>14784000</v>
      </c>
      <c r="E18" s="5">
        <v>16389000</v>
      </c>
      <c r="F18" s="5">
        <v>15058000</v>
      </c>
    </row>
    <row r="19" spans="1:6">
      <c r="A19" s="3" t="s">
        <v>209</v>
      </c>
      <c r="B19" s="6">
        <v>1000</v>
      </c>
      <c r="C19" s="6">
        <v>5000</v>
      </c>
      <c r="D19" s="6">
        <v>1000</v>
      </c>
      <c r="E19" s="6">
        <v>1000</v>
      </c>
      <c r="F19" s="6">
        <v>1000</v>
      </c>
    </row>
    <row r="20" spans="1:6">
      <c r="A20" s="3" t="s">
        <v>210</v>
      </c>
      <c r="B20" s="5"/>
      <c r="C20" s="5">
        <v>23000</v>
      </c>
      <c r="D20" s="5">
        <v>8000</v>
      </c>
      <c r="E20" s="5">
        <v>30000</v>
      </c>
      <c r="F20" s="5"/>
    </row>
    <row r="21" spans="1:6">
      <c r="A21" s="3" t="s">
        <v>211</v>
      </c>
      <c r="B21" s="6"/>
      <c r="C21" s="6">
        <v>-14302000</v>
      </c>
      <c r="D21" s="6">
        <v>-14094000</v>
      </c>
      <c r="E21" s="6">
        <v>-10678000</v>
      </c>
      <c r="F21" s="6">
        <v>-2951000</v>
      </c>
    </row>
    <row r="22" spans="1:6">
      <c r="A22" s="3" t="s">
        <v>212</v>
      </c>
      <c r="B22" s="5">
        <v>10000</v>
      </c>
      <c r="C22" s="5"/>
      <c r="D22" s="5"/>
      <c r="E22" s="5"/>
      <c r="F22" s="5"/>
    </row>
    <row r="23" spans="1:6">
      <c r="A23" s="3" t="s">
        <v>213</v>
      </c>
      <c r="B23" s="6">
        <v>-10000</v>
      </c>
      <c r="C23" s="6"/>
      <c r="D23" s="6"/>
      <c r="E23" s="6"/>
      <c r="F23" s="6"/>
    </row>
    <row r="24" spans="1:6">
      <c r="A24" s="3" t="s">
        <v>214</v>
      </c>
      <c r="B24" s="5">
        <v>1494000</v>
      </c>
      <c r="C24" s="5">
        <v>-33392000</v>
      </c>
      <c r="D24" s="5">
        <v>-7862000</v>
      </c>
      <c r="E24" s="5">
        <v>-435000</v>
      </c>
      <c r="F24" s="5">
        <v>1320000</v>
      </c>
    </row>
    <row r="25" spans="1:6">
      <c r="A25" s="3" t="s">
        <v>215</v>
      </c>
      <c r="B25" s="6">
        <v>-55828000</v>
      </c>
      <c r="C25" s="6">
        <v>-289458000</v>
      </c>
      <c r="D25" s="6">
        <v>-355067000</v>
      </c>
      <c r="E25" s="6">
        <v>-264836000</v>
      </c>
      <c r="F25" s="6">
        <v>-282295000</v>
      </c>
    </row>
    <row r="26" spans="1:6">
      <c r="A26" s="3" t="s">
        <v>216</v>
      </c>
      <c r="B26" s="5">
        <v>-195000</v>
      </c>
      <c r="C26" s="5">
        <v>-86000</v>
      </c>
      <c r="D26" s="5">
        <v>85000</v>
      </c>
      <c r="E26" s="5">
        <v>-13000</v>
      </c>
      <c r="F26" s="5">
        <v>-39000</v>
      </c>
    </row>
    <row r="27" spans="1:6">
      <c r="A27" s="3" t="s">
        <v>217</v>
      </c>
      <c r="B27" s="6">
        <v>31792000</v>
      </c>
      <c r="C27" s="6"/>
      <c r="D27" s="6"/>
      <c r="E27" s="6"/>
      <c r="F27" s="6"/>
    </row>
    <row r="28" spans="1:6">
      <c r="A28" s="3" t="s">
        <v>218</v>
      </c>
      <c r="B28" s="5">
        <v>-1842000</v>
      </c>
      <c r="C28" s="5">
        <v>6386000</v>
      </c>
      <c r="D28" s="5">
        <v>23749000</v>
      </c>
      <c r="E28" s="5">
        <v>-9077000</v>
      </c>
      <c r="F28" s="5">
        <v>-1756000</v>
      </c>
    </row>
    <row r="29" spans="1:6">
      <c r="A29" s="3" t="s">
        <v>219</v>
      </c>
      <c r="B29" s="6">
        <v>-2150000</v>
      </c>
      <c r="C29" s="6"/>
      <c r="D29" s="6"/>
      <c r="E29" s="6"/>
      <c r="F29" s="6"/>
    </row>
    <row r="30" spans="1:6">
      <c r="A30" s="3" t="s">
        <v>220</v>
      </c>
      <c r="B30" s="5">
        <v>-2000</v>
      </c>
      <c r="C30" s="5">
        <v>33576000</v>
      </c>
      <c r="D30" s="5">
        <v>6340000</v>
      </c>
      <c r="E30" s="5">
        <v>2667000</v>
      </c>
      <c r="F30" s="5">
        <v>22861000</v>
      </c>
    </row>
    <row r="31" spans="1:6">
      <c r="A31" s="3" t="s">
        <v>221</v>
      </c>
      <c r="B31" s="6">
        <v>12463000</v>
      </c>
      <c r="C31" s="6">
        <v>7438000</v>
      </c>
      <c r="D31" s="6">
        <v>-1415000</v>
      </c>
      <c r="E31" s="6">
        <v>-2094000</v>
      </c>
      <c r="F31" s="6">
        <v>4811000</v>
      </c>
    </row>
    <row r="32" spans="1:6">
      <c r="A32" s="3" t="s">
        <v>222</v>
      </c>
      <c r="B32" s="5"/>
      <c r="C32" s="5">
        <v>-124000</v>
      </c>
      <c r="D32" s="5">
        <v>-1174000</v>
      </c>
      <c r="E32" s="5"/>
      <c r="F32" s="5"/>
    </row>
    <row r="33" spans="1:6">
      <c r="A33" s="3" t="s">
        <v>223</v>
      </c>
      <c r="B33" s="6">
        <v>924000</v>
      </c>
      <c r="C33" s="6"/>
      <c r="D33" s="6"/>
      <c r="E33" s="6"/>
      <c r="F33" s="6"/>
    </row>
    <row r="34" spans="1:6">
      <c r="A34" s="3" t="s">
        <v>224</v>
      </c>
      <c r="B34" s="5">
        <v>-14838000</v>
      </c>
      <c r="C34" s="5">
        <v>-242268000</v>
      </c>
      <c r="D34" s="5">
        <v>-327482000</v>
      </c>
      <c r="E34" s="5">
        <v>-273353000</v>
      </c>
      <c r="F34" s="5">
        <v>-256418000</v>
      </c>
    </row>
    <row r="35" spans="1:6">
      <c r="A35" s="3" t="s">
        <v>225</v>
      </c>
      <c r="B35" s="6">
        <v>-6510000</v>
      </c>
      <c r="C35" s="6"/>
      <c r="D35" s="6"/>
      <c r="E35" s="6"/>
      <c r="F35" s="6"/>
    </row>
    <row r="36" spans="1:6">
      <c r="A36" s="3" t="s">
        <v>226</v>
      </c>
      <c r="B36" s="5"/>
      <c r="C36" s="5">
        <v>5379000</v>
      </c>
      <c r="D36" s="5">
        <v>8156000</v>
      </c>
      <c r="E36" s="5">
        <v>2171000</v>
      </c>
      <c r="F36" s="5">
        <v>2907000</v>
      </c>
    </row>
    <row r="37" spans="1:6">
      <c r="A37" s="3" t="s">
        <v>227</v>
      </c>
      <c r="B37" s="6">
        <v>-21348000</v>
      </c>
      <c r="C37" s="6">
        <v>-236889000</v>
      </c>
      <c r="D37" s="6">
        <v>-319326000</v>
      </c>
      <c r="E37" s="6">
        <v>-271182000</v>
      </c>
      <c r="F37" s="6">
        <v>-253511000</v>
      </c>
    </row>
    <row r="38" spans="1:6">
      <c r="A38" s="3" t="s">
        <v>228</v>
      </c>
      <c r="B38" s="5"/>
      <c r="C38" s="5">
        <v>-7580000</v>
      </c>
      <c r="D38" s="5">
        <v>-8042000</v>
      </c>
      <c r="E38" s="5"/>
      <c r="F38" s="5"/>
    </row>
    <row r="39" spans="1:6">
      <c r="A39" s="3" t="s">
        <v>229</v>
      </c>
      <c r="B39" s="6">
        <v>149000</v>
      </c>
      <c r="C39" s="6"/>
      <c r="D39" s="6"/>
      <c r="E39" s="6"/>
      <c r="F39" s="6"/>
    </row>
    <row r="40" spans="1:6">
      <c r="A40" s="3" t="s">
        <v>230</v>
      </c>
      <c r="B40" s="5"/>
      <c r="C40" s="5">
        <v>-2000000</v>
      </c>
      <c r="D40" s="5"/>
      <c r="E40" s="5"/>
      <c r="F40" s="5"/>
    </row>
    <row r="41" spans="1:6">
      <c r="A41" s="3" t="s">
        <v>231</v>
      </c>
      <c r="B41" s="6">
        <v>-2196000</v>
      </c>
      <c r="C41" s="6">
        <v>-2019000</v>
      </c>
      <c r="D41" s="6">
        <v>-3486000</v>
      </c>
      <c r="E41" s="6">
        <v>-773000</v>
      </c>
      <c r="F41" s="6">
        <v>-164000</v>
      </c>
    </row>
    <row r="42" spans="1:6">
      <c r="A42" s="3" t="s">
        <v>232</v>
      </c>
      <c r="B42" s="5">
        <v>-25000</v>
      </c>
      <c r="C42" s="5"/>
      <c r="D42" s="5"/>
      <c r="E42" s="5"/>
      <c r="F42" s="5"/>
    </row>
    <row r="43" spans="1:6">
      <c r="A43" s="3" t="s">
        <v>233</v>
      </c>
      <c r="B43" s="6"/>
      <c r="C43" s="6">
        <v>-229000</v>
      </c>
      <c r="D43" s="6">
        <v>-262000</v>
      </c>
      <c r="E43" s="6"/>
      <c r="F43" s="6"/>
    </row>
    <row r="44" spans="1:6">
      <c r="A44" s="3" t="s">
        <v>234</v>
      </c>
      <c r="B44" s="5">
        <v>-400000000</v>
      </c>
      <c r="C44" s="5">
        <v>-1900000000</v>
      </c>
      <c r="D44" s="5">
        <v>-2690900000</v>
      </c>
      <c r="E44" s="5">
        <v>-1420330000</v>
      </c>
      <c r="F44" s="5">
        <v>-578490000</v>
      </c>
    </row>
    <row r="45" spans="1:6">
      <c r="A45" s="3" t="s">
        <v>235</v>
      </c>
      <c r="B45" s="6"/>
      <c r="C45" s="6">
        <v>-316504000</v>
      </c>
      <c r="D45" s="6"/>
      <c r="E45" s="6"/>
      <c r="F45" s="6">
        <v>-154244000</v>
      </c>
    </row>
    <row r="46" spans="1:6">
      <c r="A46" s="3" t="s">
        <v>236</v>
      </c>
      <c r="B46" s="5">
        <v>203314000</v>
      </c>
      <c r="C46" s="5">
        <v>2254753000</v>
      </c>
      <c r="D46" s="5">
        <v>2363453000</v>
      </c>
      <c r="E46" s="5">
        <v>1769523000</v>
      </c>
      <c r="F46" s="5">
        <v>584467000</v>
      </c>
    </row>
    <row r="47" spans="1:6">
      <c r="A47" s="3" t="s">
        <v>237</v>
      </c>
      <c r="B47" s="6"/>
      <c r="C47" s="6">
        <v>182809000</v>
      </c>
      <c r="D47" s="6">
        <v>148789000</v>
      </c>
      <c r="E47" s="6"/>
      <c r="F47" s="6">
        <v>80433000</v>
      </c>
    </row>
    <row r="48" spans="1:6">
      <c r="A48" s="3" t="s">
        <v>238</v>
      </c>
      <c r="B48" s="5"/>
      <c r="C48" s="5"/>
      <c r="D48" s="5">
        <v>3510000</v>
      </c>
      <c r="E48" s="5"/>
      <c r="F48" s="5"/>
    </row>
    <row r="49" spans="1:6">
      <c r="A49" s="3" t="s">
        <v>239</v>
      </c>
      <c r="B49" s="6"/>
      <c r="C49" s="6">
        <v>1000</v>
      </c>
      <c r="D49" s="6"/>
      <c r="E49" s="6">
        <v>1000</v>
      </c>
      <c r="F49" s="6"/>
    </row>
    <row r="50" spans="1:6">
      <c r="A50" s="3" t="s">
        <v>240</v>
      </c>
      <c r="B50" s="5"/>
      <c r="C50" s="5"/>
      <c r="D50" s="5"/>
      <c r="E50" s="5"/>
      <c r="F50" s="5"/>
    </row>
    <row r="51" spans="1:6">
      <c r="A51" s="3" t="s">
        <v>241</v>
      </c>
      <c r="B51" s="6">
        <v>-198758000</v>
      </c>
      <c r="C51" s="6">
        <v>209231000</v>
      </c>
      <c r="D51" s="6">
        <v>-186938000</v>
      </c>
      <c r="E51" s="6">
        <v>348421000</v>
      </c>
      <c r="F51" s="6">
        <v>-67998000</v>
      </c>
    </row>
    <row r="52" spans="1:6">
      <c r="A52" s="3" t="s">
        <v>242</v>
      </c>
      <c r="B52" s="5">
        <v>-502000</v>
      </c>
      <c r="C52" s="5"/>
      <c r="D52" s="5"/>
      <c r="E52" s="5"/>
      <c r="F52" s="5"/>
    </row>
    <row r="53" spans="1:6">
      <c r="A53" s="3" t="s">
        <v>243</v>
      </c>
      <c r="B53" s="6"/>
      <c r="C53" s="6">
        <v>240000000</v>
      </c>
      <c r="D53" s="6">
        <v>20000000</v>
      </c>
      <c r="E53" s="6"/>
      <c r="F53" s="6"/>
    </row>
    <row r="54" spans="1:6">
      <c r="A54" s="3" t="s">
        <v>244</v>
      </c>
      <c r="B54" s="5"/>
      <c r="C54" s="5">
        <v>-2090000</v>
      </c>
      <c r="D54" s="5">
        <v>-3507000</v>
      </c>
      <c r="E54" s="5">
        <v>-3235000</v>
      </c>
      <c r="F54" s="5">
        <v>-2679000</v>
      </c>
    </row>
    <row r="55" spans="1:6">
      <c r="A55" s="3" t="s">
        <v>245</v>
      </c>
      <c r="B55" s="6">
        <v>330000000</v>
      </c>
      <c r="C55" s="6"/>
      <c r="D55" s="6"/>
      <c r="E55" s="6"/>
      <c r="F55" s="6">
        <v>172199000</v>
      </c>
    </row>
    <row r="56" spans="1:6">
      <c r="A56" s="3" t="s">
        <v>246</v>
      </c>
      <c r="B56" s="5">
        <v>342000</v>
      </c>
      <c r="C56" s="5"/>
      <c r="D56" s="5"/>
      <c r="E56" s="5"/>
      <c r="F56" s="5"/>
    </row>
    <row r="57" spans="1:6">
      <c r="A57" s="3" t="s">
        <v>247</v>
      </c>
      <c r="B57" s="6"/>
      <c r="C57" s="6"/>
      <c r="D57" s="6">
        <v>-734000</v>
      </c>
      <c r="E57" s="6">
        <v>-1636000</v>
      </c>
      <c r="F57" s="6">
        <v>-525000</v>
      </c>
    </row>
    <row r="58" spans="1:6">
      <c r="A58" s="3" t="s">
        <v>248</v>
      </c>
      <c r="B58" s="5"/>
      <c r="C58" s="5">
        <v>-2474000</v>
      </c>
      <c r="D58" s="5"/>
      <c r="E58" s="5"/>
      <c r="F58" s="5"/>
    </row>
    <row r="59" spans="1:6">
      <c r="A59" s="3" t="s">
        <v>249</v>
      </c>
      <c r="B59" s="6">
        <v>329840000</v>
      </c>
      <c r="C59" s="6">
        <v>235436000</v>
      </c>
      <c r="D59" s="6">
        <v>15759000</v>
      </c>
      <c r="E59" s="6">
        <v>-4871000</v>
      </c>
      <c r="F59" s="6">
        <v>168995000</v>
      </c>
    </row>
    <row r="60" spans="1:6">
      <c r="A60" s="3" t="s">
        <v>250</v>
      </c>
      <c r="B60" s="5">
        <v>109734000</v>
      </c>
      <c r="C60" s="5">
        <v>207778000</v>
      </c>
      <c r="D60" s="5">
        <v>-490505000</v>
      </c>
      <c r="E60" s="5">
        <v>72368000</v>
      </c>
      <c r="F60" s="5">
        <v>-152514000</v>
      </c>
    </row>
    <row r="61" spans="1:6">
      <c r="A61" s="3" t="s">
        <v>251</v>
      </c>
      <c r="B61" s="6">
        <v>77138000</v>
      </c>
      <c r="C61" s="6">
        <v>748634000</v>
      </c>
      <c r="D61" s="6">
        <v>983934000</v>
      </c>
      <c r="E61" s="6">
        <v>496629000</v>
      </c>
      <c r="F61" s="6">
        <v>569506000</v>
      </c>
    </row>
    <row r="62" spans="1:6">
      <c r="A62" s="3" t="s">
        <v>252</v>
      </c>
      <c r="B62" s="5">
        <v>-1494000</v>
      </c>
      <c r="C62" s="5">
        <v>27522000</v>
      </c>
      <c r="D62" s="5">
        <v>3200000</v>
      </c>
      <c r="E62" s="5">
        <v>509000</v>
      </c>
      <c r="F62" s="5">
        <v>-1584000</v>
      </c>
    </row>
    <row r="63" spans="1:6">
      <c r="A63" s="3" t="s">
        <v>253</v>
      </c>
      <c r="B63" s="6">
        <v>185378000</v>
      </c>
      <c r="C63" s="6">
        <v>983934000</v>
      </c>
      <c r="D63" s="6">
        <v>496629000</v>
      </c>
      <c r="E63" s="6">
        <v>569506000</v>
      </c>
      <c r="F63" s="6">
        <v>415408000</v>
      </c>
    </row>
    <row r="64" spans="1:6">
      <c r="A64" s="3" t="s">
        <v>254</v>
      </c>
      <c r="B64" s="5">
        <v>185378000</v>
      </c>
      <c r="C64" s="5">
        <v>983934000</v>
      </c>
      <c r="D64" s="5">
        <v>496629000</v>
      </c>
      <c r="E64" s="5">
        <v>569506000</v>
      </c>
      <c r="F64" s="5">
        <v>415408000</v>
      </c>
    </row>
    <row r="65" spans="1:6">
      <c r="A65" s="3" t="s">
        <v>255</v>
      </c>
      <c r="B65" s="6">
        <v>188788000</v>
      </c>
      <c r="C65" s="6">
        <v>1126775000</v>
      </c>
      <c r="D65" s="6">
        <v>496629000</v>
      </c>
      <c r="E65" s="6">
        <v>569506000</v>
      </c>
      <c r="F65" s="6">
        <v>489137000</v>
      </c>
    </row>
    <row r="66" spans="1:6">
      <c r="A66" s="3" t="s">
        <v>256</v>
      </c>
      <c r="B66" s="5">
        <v>-3410000</v>
      </c>
      <c r="C66" s="5"/>
      <c r="D66" s="5"/>
      <c r="E66" s="5"/>
      <c r="F66" s="5">
        <v>-73729000</v>
      </c>
    </row>
    <row r="67" spans="1:6">
      <c r="A67" s="3" t="s">
        <v>257</v>
      </c>
      <c r="B67" s="6"/>
      <c r="C67" s="6">
        <v>-142841000</v>
      </c>
      <c r="D67" s="6"/>
      <c r="E67" s="6"/>
      <c r="F67" s="6"/>
    </row>
    <row r="68" spans="1:6">
      <c r="A68" s="3" t="s">
        <v>88</v>
      </c>
      <c r="B68" s="8" t="s">
        <v>101</v>
      </c>
      <c r="C68" s="8" t="s">
        <v>101</v>
      </c>
      <c r="D68" s="8" t="s">
        <v>101</v>
      </c>
      <c r="E68" s="8" t="s">
        <v>101</v>
      </c>
      <c r="F68" s="8" t="s">
        <v>101</v>
      </c>
    </row>
    <row r="69" spans="1:6">
      <c r="A69" s="3" t="s">
        <v>89</v>
      </c>
      <c r="B69" s="7" t="s">
        <v>101</v>
      </c>
      <c r="C69" s="7" t="s">
        <v>101</v>
      </c>
      <c r="D69" s="7" t="s">
        <v>101</v>
      </c>
      <c r="E69" s="7" t="s">
        <v>101</v>
      </c>
      <c r="F69" s="7" t="s">
        <v>101</v>
      </c>
    </row>
    <row r="70" spans="1:6">
      <c r="A70" s="3" t="s">
        <v>90</v>
      </c>
      <c r="B70" s="8">
        <v>1</v>
      </c>
      <c r="C70" s="8">
        <v>1</v>
      </c>
      <c r="D70" s="8">
        <v>1</v>
      </c>
      <c r="E70" s="8">
        <v>1</v>
      </c>
      <c r="F70" s="8">
        <v>1</v>
      </c>
    </row>
    <row r="71" spans="1:6">
      <c r="A71" s="3" t="s">
        <v>91</v>
      </c>
      <c r="B71" s="10" t="s">
        <v>102</v>
      </c>
      <c r="C71" s="10" t="s">
        <v>102</v>
      </c>
      <c r="D71" s="10" t="s">
        <v>102</v>
      </c>
      <c r="E71" s="10" t="s">
        <v>102</v>
      </c>
      <c r="F71" s="10" t="s">
        <v>102</v>
      </c>
    </row>
    <row r="72" spans="1:6">
      <c r="A72" s="3" t="s">
        <v>92</v>
      </c>
      <c r="B72" s="9">
        <v>44197</v>
      </c>
      <c r="C72" s="9">
        <v>44562</v>
      </c>
      <c r="D72" s="9">
        <v>44927</v>
      </c>
      <c r="E72" s="9">
        <v>45292</v>
      </c>
      <c r="F72" s="9">
        <v>45658</v>
      </c>
    </row>
    <row r="73" spans="1:6">
      <c r="A73" s="3" t="s">
        <v>93</v>
      </c>
      <c r="B73" s="10">
        <v>44347</v>
      </c>
      <c r="C73" s="10">
        <v>44926</v>
      </c>
      <c r="D73" s="10">
        <v>45291</v>
      </c>
      <c r="E73" s="10">
        <v>45657</v>
      </c>
      <c r="F73" s="10">
        <v>46022</v>
      </c>
    </row>
    <row r="74" spans="1:6">
      <c r="A74" s="3" t="s">
        <v>94</v>
      </c>
      <c r="B74" s="9" t="s">
        <v>174</v>
      </c>
      <c r="C74" s="9" t="s">
        <v>175</v>
      </c>
      <c r="D74" s="9" t="s">
        <v>175</v>
      </c>
      <c r="E74" s="9" t="s">
        <v>175</v>
      </c>
      <c r="F74" s="9" t="s">
        <v>175</v>
      </c>
    </row>
    <row r="75" spans="1:6">
      <c r="A75" s="3" t="s">
        <v>95</v>
      </c>
      <c r="B75" s="10">
        <v>44433</v>
      </c>
      <c r="C75" s="10">
        <v>45470</v>
      </c>
      <c r="D75" s="10">
        <v>45470</v>
      </c>
      <c r="E75" s="10">
        <v>45817</v>
      </c>
      <c r="F75" s="10">
        <v>46112</v>
      </c>
    </row>
    <row r="76" spans="1:6">
      <c r="A76" s="3" t="s">
        <v>96</v>
      </c>
      <c r="B76" s="9"/>
      <c r="C76" s="9" t="s">
        <v>103</v>
      </c>
      <c r="D76" s="9" t="s">
        <v>103</v>
      </c>
      <c r="E76" s="9" t="s">
        <v>103</v>
      </c>
      <c r="F76" s="9" t="s">
        <v>103</v>
      </c>
    </row>
    <row r="77" spans="1:6">
      <c r="A77" s="3" t="s">
        <v>97</v>
      </c>
      <c r="B77" s="10"/>
      <c r="C77" s="10" t="s">
        <v>104</v>
      </c>
      <c r="D77" s="10" t="s">
        <v>104</v>
      </c>
      <c r="E77" s="10" t="s">
        <v>104</v>
      </c>
      <c r="F77" s="10" t="s">
        <v>104</v>
      </c>
    </row>
  </sheetData>
  <phoneticPr fontId="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3"/>
  <sheetViews>
    <sheetView workbookViewId="0"/>
  </sheetViews>
  <sheetFormatPr baseColWidth="10" defaultColWidth="8.83203125" defaultRowHeight="14"/>
  <cols>
    <col min="1" max="1" width="123.6640625" bestFit="1" customWidth="1"/>
    <col min="2" max="2" width="33.5" bestFit="1" customWidth="1"/>
    <col min="3" max="6" width="17.5" bestFit="1" customWidth="1"/>
  </cols>
  <sheetData>
    <row r="1" spans="1:6">
      <c r="A1" t="s">
        <v>7</v>
      </c>
      <c r="B1" t="s">
        <v>1</v>
      </c>
    </row>
    <row r="2" spans="1:6">
      <c r="A2" t="s">
        <v>8</v>
      </c>
      <c r="B2" t="s">
        <v>19</v>
      </c>
    </row>
    <row r="3" spans="1:6">
      <c r="A3" t="s">
        <v>10</v>
      </c>
      <c r="B3" t="s">
        <v>20</v>
      </c>
    </row>
    <row r="4" spans="1:6">
      <c r="A4" t="s">
        <v>21</v>
      </c>
    </row>
    <row r="5" spans="1:6">
      <c r="A5" t="str">
        <f>[1]!WFR(B1,"2021:2025","Func=Rpt.IS_GSD20","rptType=1","singleSeason=0","unit=1","currencyType=ORIG","order=RIGHT","rate=HISTORY","version=1","quarterindic=0","showcurrency=1","reportPeriod=1048","cols=5;rows=37")</f>
        <v xml:space="preserve">                                                                                                              </v>
      </c>
    </row>
    <row r="6" spans="1:6">
      <c r="A6" s="1" t="s">
        <v>176</v>
      </c>
      <c r="B6" s="1"/>
      <c r="C6" s="1"/>
      <c r="D6" s="1"/>
      <c r="E6" s="1"/>
      <c r="F6" s="1"/>
    </row>
    <row r="7" spans="1:6">
      <c r="A7" s="2" t="s">
        <v>50</v>
      </c>
      <c r="B7" s="4">
        <v>44347</v>
      </c>
      <c r="C7" s="4">
        <v>44926</v>
      </c>
      <c r="D7" s="4">
        <v>45291</v>
      </c>
      <c r="E7" s="4">
        <v>45657</v>
      </c>
      <c r="F7" s="4">
        <v>46022</v>
      </c>
    </row>
    <row r="8" spans="1:6">
      <c r="A8" s="3" t="s">
        <v>106</v>
      </c>
      <c r="B8" s="5" t="s">
        <v>98</v>
      </c>
      <c r="C8" s="5" t="s">
        <v>100</v>
      </c>
      <c r="D8" s="5" t="s">
        <v>100</v>
      </c>
      <c r="E8" s="5" t="s">
        <v>100</v>
      </c>
      <c r="F8" s="5" t="s">
        <v>100</v>
      </c>
    </row>
    <row r="9" spans="1:6">
      <c r="A9" s="3" t="s">
        <v>52</v>
      </c>
      <c r="B9" s="6" t="s">
        <v>99</v>
      </c>
      <c r="C9" s="6" t="s">
        <v>99</v>
      </c>
      <c r="D9" s="6" t="s">
        <v>99</v>
      </c>
      <c r="E9" s="6" t="s">
        <v>99</v>
      </c>
      <c r="F9" s="6" t="s">
        <v>99</v>
      </c>
    </row>
    <row r="10" spans="1:6">
      <c r="A10" s="3" t="s">
        <v>177</v>
      </c>
      <c r="B10" s="5">
        <v>32382000</v>
      </c>
      <c r="C10" s="5">
        <v>124000</v>
      </c>
      <c r="D10" s="5">
        <v>1181000</v>
      </c>
      <c r="E10" s="5">
        <v>17910000</v>
      </c>
      <c r="F10" s="5">
        <v>6271000</v>
      </c>
    </row>
    <row r="11" spans="1:6">
      <c r="A11" s="3" t="s">
        <v>178</v>
      </c>
      <c r="B11" s="6">
        <v>32382000</v>
      </c>
      <c r="C11" s="6">
        <v>124000</v>
      </c>
      <c r="D11" s="6">
        <v>1181000</v>
      </c>
      <c r="E11" s="6"/>
      <c r="F11" s="6"/>
    </row>
    <row r="12" spans="1:6">
      <c r="A12" s="3" t="s">
        <v>179</v>
      </c>
      <c r="B12" s="5"/>
      <c r="C12" s="5"/>
      <c r="D12" s="5"/>
      <c r="E12" s="5">
        <v>17910000</v>
      </c>
      <c r="F12" s="5">
        <v>6271000</v>
      </c>
    </row>
    <row r="13" spans="1:6">
      <c r="A13" s="3" t="s">
        <v>180</v>
      </c>
      <c r="B13" s="6">
        <v>220485000</v>
      </c>
      <c r="C13" s="6">
        <v>312614000</v>
      </c>
      <c r="D13" s="6">
        <v>383915000</v>
      </c>
      <c r="E13" s="6">
        <v>292289000</v>
      </c>
      <c r="F13" s="6">
        <v>305065000</v>
      </c>
    </row>
    <row r="14" spans="1:6">
      <c r="A14" s="3" t="s">
        <v>149</v>
      </c>
      <c r="B14" s="5"/>
      <c r="C14" s="5"/>
      <c r="D14" s="5"/>
      <c r="E14" s="5"/>
      <c r="F14" s="5"/>
    </row>
    <row r="15" spans="1:6">
      <c r="A15" s="3" t="s">
        <v>181</v>
      </c>
      <c r="B15" s="6">
        <v>220485000</v>
      </c>
      <c r="C15" s="6">
        <v>312614000</v>
      </c>
      <c r="D15" s="6">
        <v>383915000</v>
      </c>
      <c r="E15" s="6">
        <v>292289000</v>
      </c>
      <c r="F15" s="6">
        <v>305065000</v>
      </c>
    </row>
    <row r="16" spans="1:6">
      <c r="A16" s="3" t="s">
        <v>182</v>
      </c>
      <c r="B16" s="5">
        <v>-188103000</v>
      </c>
      <c r="C16" s="5">
        <v>-312490000</v>
      </c>
      <c r="D16" s="5">
        <v>-382734000</v>
      </c>
      <c r="E16" s="5">
        <v>-274379000</v>
      </c>
      <c r="F16" s="5">
        <v>-298794000</v>
      </c>
    </row>
    <row r="17" spans="1:6">
      <c r="A17" s="3" t="s">
        <v>183</v>
      </c>
      <c r="B17" s="6"/>
      <c r="C17" s="6"/>
      <c r="D17" s="6"/>
      <c r="E17" s="6"/>
      <c r="F17" s="6"/>
    </row>
    <row r="18" spans="1:6">
      <c r="A18" s="3" t="s">
        <v>184</v>
      </c>
      <c r="B18" s="5">
        <v>19767000</v>
      </c>
      <c r="C18" s="5">
        <v>181000</v>
      </c>
      <c r="D18" s="5">
        <v>248000</v>
      </c>
      <c r="E18" s="5">
        <v>201000</v>
      </c>
      <c r="F18" s="5">
        <v>121000</v>
      </c>
    </row>
    <row r="19" spans="1:6">
      <c r="A19" s="3" t="s">
        <v>185</v>
      </c>
      <c r="B19" s="6">
        <v>10000</v>
      </c>
      <c r="C19" s="6"/>
      <c r="D19" s="6"/>
      <c r="E19" s="6"/>
      <c r="F19" s="6"/>
    </row>
    <row r="20" spans="1:6">
      <c r="A20" s="3" t="s">
        <v>186</v>
      </c>
      <c r="B20" s="5">
        <v>7687000</v>
      </c>
      <c r="C20" s="5">
        <v>60727000</v>
      </c>
      <c r="D20" s="5">
        <v>39588000</v>
      </c>
      <c r="E20" s="5">
        <v>-30000</v>
      </c>
      <c r="F20" s="5"/>
    </row>
    <row r="21" spans="1:6">
      <c r="A21" s="3" t="s">
        <v>187</v>
      </c>
      <c r="B21" s="6">
        <v>-200173000</v>
      </c>
      <c r="C21" s="6">
        <v>-251944000</v>
      </c>
      <c r="D21" s="6">
        <v>-343394000</v>
      </c>
      <c r="E21" s="6">
        <v>-274610000</v>
      </c>
      <c r="F21" s="6">
        <v>-298915000</v>
      </c>
    </row>
    <row r="22" spans="1:6">
      <c r="A22" s="3" t="s">
        <v>188</v>
      </c>
      <c r="B22" s="5"/>
      <c r="C22" s="5"/>
      <c r="D22" s="5"/>
      <c r="E22" s="5"/>
      <c r="F22" s="5">
        <v>2951000</v>
      </c>
    </row>
    <row r="23" spans="1:6">
      <c r="A23" s="3" t="s">
        <v>189</v>
      </c>
      <c r="B23" s="6">
        <v>-200173000</v>
      </c>
      <c r="C23" s="6">
        <v>-251944000</v>
      </c>
      <c r="D23" s="6">
        <v>-343394000</v>
      </c>
      <c r="E23" s="6">
        <v>-274610000</v>
      </c>
      <c r="F23" s="6">
        <v>-295964000</v>
      </c>
    </row>
    <row r="24" spans="1:6">
      <c r="A24" s="3" t="s">
        <v>190</v>
      </c>
      <c r="B24" s="5">
        <v>3331000</v>
      </c>
      <c r="C24" s="5"/>
      <c r="D24" s="5"/>
      <c r="E24" s="5"/>
      <c r="F24" s="5"/>
    </row>
    <row r="25" spans="1:6">
      <c r="A25" s="3" t="s">
        <v>191</v>
      </c>
      <c r="B25" s="6"/>
      <c r="C25" s="6"/>
      <c r="D25" s="6"/>
      <c r="E25" s="6"/>
      <c r="F25" s="6"/>
    </row>
    <row r="26" spans="1:6">
      <c r="A26" s="3" t="s">
        <v>192</v>
      </c>
      <c r="B26" s="5">
        <v>-203504000</v>
      </c>
      <c r="C26" s="5">
        <v>-251944000</v>
      </c>
      <c r="D26" s="5">
        <v>-343394000</v>
      </c>
      <c r="E26" s="5">
        <v>-274610000</v>
      </c>
      <c r="F26" s="5">
        <v>-295964000</v>
      </c>
    </row>
    <row r="27" spans="1:6">
      <c r="A27" s="3" t="s">
        <v>193</v>
      </c>
      <c r="B27" s="6"/>
      <c r="C27" s="6"/>
      <c r="D27" s="6"/>
      <c r="E27" s="6"/>
      <c r="F27" s="6"/>
    </row>
    <row r="28" spans="1:6">
      <c r="A28" s="3" t="s">
        <v>194</v>
      </c>
      <c r="B28" s="5"/>
      <c r="C28" s="5"/>
      <c r="D28" s="5"/>
      <c r="E28" s="5"/>
      <c r="F28" s="5"/>
    </row>
    <row r="29" spans="1:6">
      <c r="A29" s="3" t="s">
        <v>195</v>
      </c>
      <c r="B29" s="6">
        <v>-203504000</v>
      </c>
      <c r="C29" s="6">
        <v>-251944000</v>
      </c>
      <c r="D29" s="6">
        <v>-343394000</v>
      </c>
      <c r="E29" s="6">
        <v>-274610000</v>
      </c>
      <c r="F29" s="6">
        <v>-295964000</v>
      </c>
    </row>
    <row r="30" spans="1:6">
      <c r="A30" s="3" t="s">
        <v>196</v>
      </c>
      <c r="B30" s="5"/>
      <c r="C30" s="5"/>
      <c r="D30" s="5"/>
      <c r="E30" s="5"/>
      <c r="F30" s="5"/>
    </row>
    <row r="31" spans="1:6">
      <c r="A31" s="3" t="s">
        <v>197</v>
      </c>
      <c r="B31" s="6">
        <v>-203504000</v>
      </c>
      <c r="C31" s="6">
        <v>-251944000</v>
      </c>
      <c r="D31" s="6">
        <v>-343394000</v>
      </c>
      <c r="E31" s="6">
        <v>-274610000</v>
      </c>
      <c r="F31" s="6">
        <v>-295964000</v>
      </c>
    </row>
    <row r="32" spans="1:6">
      <c r="A32" s="3" t="s">
        <v>198</v>
      </c>
      <c r="B32" s="5">
        <v>-203504000</v>
      </c>
      <c r="C32" s="5">
        <v>-252137000</v>
      </c>
      <c r="D32" s="5">
        <v>-343205000</v>
      </c>
      <c r="E32" s="5">
        <v>-274534000</v>
      </c>
      <c r="F32" s="5">
        <v>-296248000</v>
      </c>
    </row>
    <row r="33" spans="1:6">
      <c r="A33" s="3" t="s">
        <v>88</v>
      </c>
      <c r="B33" s="7" t="s">
        <v>101</v>
      </c>
      <c r="C33" s="7" t="s">
        <v>101</v>
      </c>
      <c r="D33" s="7" t="s">
        <v>101</v>
      </c>
      <c r="E33" s="7" t="s">
        <v>101</v>
      </c>
      <c r="F33" s="7" t="s">
        <v>101</v>
      </c>
    </row>
    <row r="34" spans="1:6">
      <c r="A34" s="3" t="s">
        <v>89</v>
      </c>
      <c r="B34" s="8" t="s">
        <v>101</v>
      </c>
      <c r="C34" s="8" t="s">
        <v>101</v>
      </c>
      <c r="D34" s="8" t="s">
        <v>101</v>
      </c>
      <c r="E34" s="8" t="s">
        <v>101</v>
      </c>
      <c r="F34" s="8" t="s">
        <v>101</v>
      </c>
    </row>
    <row r="35" spans="1:6">
      <c r="A35" s="3" t="s">
        <v>90</v>
      </c>
      <c r="B35" s="7">
        <v>1</v>
      </c>
      <c r="C35" s="7">
        <v>1</v>
      </c>
      <c r="D35" s="7">
        <v>1</v>
      </c>
      <c r="E35" s="7">
        <v>1</v>
      </c>
      <c r="F35" s="7">
        <v>1</v>
      </c>
    </row>
    <row r="36" spans="1:6">
      <c r="A36" s="3" t="s">
        <v>91</v>
      </c>
      <c r="B36" s="9" t="s">
        <v>102</v>
      </c>
      <c r="C36" s="9" t="s">
        <v>102</v>
      </c>
      <c r="D36" s="9" t="s">
        <v>102</v>
      </c>
      <c r="E36" s="9" t="s">
        <v>102</v>
      </c>
      <c r="F36" s="9" t="s">
        <v>102</v>
      </c>
    </row>
    <row r="37" spans="1:6">
      <c r="A37" s="3" t="s">
        <v>92</v>
      </c>
      <c r="B37" s="10">
        <v>44197</v>
      </c>
      <c r="C37" s="10">
        <v>44562</v>
      </c>
      <c r="D37" s="10">
        <v>44927</v>
      </c>
      <c r="E37" s="10">
        <v>45292</v>
      </c>
      <c r="F37" s="10">
        <v>45658</v>
      </c>
    </row>
    <row r="38" spans="1:6">
      <c r="A38" s="3" t="s">
        <v>93</v>
      </c>
      <c r="B38" s="9">
        <v>44347</v>
      </c>
      <c r="C38" s="9">
        <v>44926</v>
      </c>
      <c r="D38" s="9">
        <v>45291</v>
      </c>
      <c r="E38" s="9">
        <v>45657</v>
      </c>
      <c r="F38" s="9">
        <v>46022</v>
      </c>
    </row>
    <row r="39" spans="1:6">
      <c r="A39" s="3" t="s">
        <v>94</v>
      </c>
      <c r="B39" s="10" t="s">
        <v>174</v>
      </c>
      <c r="C39" s="10" t="s">
        <v>175</v>
      </c>
      <c r="D39" s="10" t="s">
        <v>175</v>
      </c>
      <c r="E39" s="10" t="s">
        <v>175</v>
      </c>
      <c r="F39" s="10" t="s">
        <v>175</v>
      </c>
    </row>
    <row r="40" spans="1:6">
      <c r="A40" s="3" t="s">
        <v>95</v>
      </c>
      <c r="B40" s="9">
        <v>44433</v>
      </c>
      <c r="C40" s="9">
        <v>45470</v>
      </c>
      <c r="D40" s="9">
        <v>45470</v>
      </c>
      <c r="E40" s="9">
        <v>45817</v>
      </c>
      <c r="F40" s="9">
        <v>46112</v>
      </c>
    </row>
    <row r="41" spans="1:6">
      <c r="A41" s="3" t="s">
        <v>96</v>
      </c>
      <c r="B41" s="10" t="s">
        <v>103</v>
      </c>
      <c r="C41" s="10" t="s">
        <v>103</v>
      </c>
      <c r="D41" s="10" t="s">
        <v>103</v>
      </c>
      <c r="E41" s="10" t="s">
        <v>103</v>
      </c>
      <c r="F41" s="10" t="s">
        <v>103</v>
      </c>
    </row>
    <row r="42" spans="1:6">
      <c r="A42" s="3" t="s">
        <v>97</v>
      </c>
      <c r="B42" s="9" t="s">
        <v>104</v>
      </c>
      <c r="C42" s="9" t="s">
        <v>104</v>
      </c>
      <c r="D42" s="9" t="s">
        <v>104</v>
      </c>
      <c r="E42" s="9" t="s">
        <v>104</v>
      </c>
      <c r="F42" s="9" t="s">
        <v>104</v>
      </c>
    </row>
    <row r="43" spans="1:6">
      <c r="A43" s="3" t="s">
        <v>145</v>
      </c>
      <c r="B43" s="10" t="s">
        <v>146</v>
      </c>
      <c r="C43" s="10" t="s">
        <v>146</v>
      </c>
      <c r="D43" s="10" t="s">
        <v>146</v>
      </c>
      <c r="E43" s="10" t="s">
        <v>146</v>
      </c>
      <c r="F43" s="10" t="s">
        <v>146</v>
      </c>
    </row>
  </sheetData>
  <phoneticPr fontId="1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4"/>
  <sheetViews>
    <sheetView workbookViewId="0"/>
  </sheetViews>
  <sheetFormatPr baseColWidth="10" defaultColWidth="8.83203125" defaultRowHeight="14"/>
  <cols>
    <col min="1" max="1" width="123.6640625" bestFit="1" customWidth="1"/>
    <col min="2" max="2" width="37.6640625" bestFit="1" customWidth="1"/>
    <col min="3" max="3" width="18.6640625" bestFit="1" customWidth="1"/>
    <col min="4" max="6" width="16.33203125" bestFit="1" customWidth="1"/>
  </cols>
  <sheetData>
    <row r="1" spans="1:6">
      <c r="A1" t="s">
        <v>7</v>
      </c>
      <c r="B1" t="s">
        <v>1</v>
      </c>
    </row>
    <row r="2" spans="1:6">
      <c r="A2" t="s">
        <v>8</v>
      </c>
      <c r="B2" t="s">
        <v>22</v>
      </c>
    </row>
    <row r="3" spans="1:6">
      <c r="A3" t="s">
        <v>10</v>
      </c>
      <c r="B3" t="s">
        <v>23</v>
      </c>
    </row>
    <row r="4" spans="1:6">
      <c r="A4" t="s">
        <v>24</v>
      </c>
    </row>
    <row r="5" spans="1:6">
      <c r="A5" t="str">
        <f>[1]!WFR(B1,"2021:2025","Func=Rpt.BS_GSD20","rptType=1","singleSeason=0","unit=1","currencyType=ORIG","order=RIGHT","rate=HISTORY","version=1","quarterindic=0","showcurrency=1","reportPeriod=1048","cols=5;rows=58")</f>
        <v xml:space="preserve">                                                                                                              </v>
      </c>
    </row>
    <row r="6" spans="1:6">
      <c r="A6" s="1" t="s">
        <v>105</v>
      </c>
      <c r="B6" s="1"/>
      <c r="C6" s="1"/>
      <c r="D6" s="1"/>
      <c r="E6" s="1"/>
      <c r="F6" s="1"/>
    </row>
    <row r="7" spans="1:6">
      <c r="A7" s="2" t="s">
        <v>50</v>
      </c>
      <c r="B7" s="4">
        <v>44347</v>
      </c>
      <c r="C7" s="4">
        <v>44926</v>
      </c>
      <c r="D7" s="4">
        <v>45291</v>
      </c>
      <c r="E7" s="4">
        <v>45657</v>
      </c>
      <c r="F7" s="4">
        <v>46022</v>
      </c>
    </row>
    <row r="8" spans="1:6">
      <c r="A8" s="3" t="s">
        <v>106</v>
      </c>
      <c r="B8" s="5" t="s">
        <v>98</v>
      </c>
      <c r="C8" s="5" t="s">
        <v>100</v>
      </c>
      <c r="D8" s="5" t="s">
        <v>100</v>
      </c>
      <c r="E8" s="5" t="s">
        <v>100</v>
      </c>
      <c r="F8" s="5" t="s">
        <v>100</v>
      </c>
    </row>
    <row r="9" spans="1:6">
      <c r="A9" s="3" t="s">
        <v>52</v>
      </c>
      <c r="B9" s="6" t="s">
        <v>99</v>
      </c>
      <c r="C9" s="6" t="s">
        <v>99</v>
      </c>
      <c r="D9" s="6" t="s">
        <v>99</v>
      </c>
      <c r="E9" s="6" t="s">
        <v>99</v>
      </c>
      <c r="F9" s="6" t="s">
        <v>99</v>
      </c>
    </row>
    <row r="10" spans="1:6">
      <c r="A10" s="3" t="s">
        <v>107</v>
      </c>
      <c r="B10" s="5"/>
      <c r="C10" s="5"/>
      <c r="D10" s="5"/>
      <c r="E10" s="5"/>
      <c r="F10" s="5"/>
    </row>
    <row r="11" spans="1:6">
      <c r="A11" s="3" t="s">
        <v>108</v>
      </c>
      <c r="B11" s="6">
        <v>185378000</v>
      </c>
      <c r="C11" s="6">
        <v>983934000</v>
      </c>
      <c r="D11" s="6">
        <v>496629000</v>
      </c>
      <c r="E11" s="6">
        <v>569506000</v>
      </c>
      <c r="F11" s="6">
        <v>415408000</v>
      </c>
    </row>
    <row r="12" spans="1:6">
      <c r="A12" s="3" t="s">
        <v>109</v>
      </c>
      <c r="B12" s="5">
        <v>401560000</v>
      </c>
      <c r="C12" s="5"/>
      <c r="D12" s="5">
        <v>341541000</v>
      </c>
      <c r="E12" s="5">
        <v>3027000</v>
      </c>
      <c r="F12" s="5"/>
    </row>
    <row r="13" spans="1:6">
      <c r="A13" s="3" t="s">
        <v>110</v>
      </c>
      <c r="B13" s="6">
        <v>870000</v>
      </c>
      <c r="C13" s="6"/>
      <c r="D13" s="6"/>
      <c r="E13" s="6"/>
      <c r="F13" s="6">
        <v>73729000</v>
      </c>
    </row>
    <row r="14" spans="1:6">
      <c r="A14" s="3" t="s">
        <v>111</v>
      </c>
      <c r="B14" s="5">
        <v>17274000</v>
      </c>
      <c r="C14" s="5">
        <v>35295000</v>
      </c>
      <c r="D14" s="5">
        <v>7271000</v>
      </c>
      <c r="E14" s="5">
        <v>12545000</v>
      </c>
      <c r="F14" s="5">
        <v>11506000</v>
      </c>
    </row>
    <row r="15" spans="1:6">
      <c r="A15" s="3" t="s">
        <v>112</v>
      </c>
      <c r="B15" s="6"/>
      <c r="C15" s="6"/>
      <c r="D15" s="6"/>
      <c r="E15" s="6"/>
      <c r="F15" s="6"/>
    </row>
    <row r="16" spans="1:6">
      <c r="A16" s="3" t="s">
        <v>113</v>
      </c>
      <c r="B16" s="5">
        <v>17274000</v>
      </c>
      <c r="C16" s="5">
        <v>35295000</v>
      </c>
      <c r="D16" s="5">
        <v>7271000</v>
      </c>
      <c r="E16" s="5">
        <v>12545000</v>
      </c>
      <c r="F16" s="5">
        <v>11506000</v>
      </c>
    </row>
    <row r="17" spans="1:6">
      <c r="A17" s="3" t="s">
        <v>62</v>
      </c>
      <c r="B17" s="6">
        <v>195000</v>
      </c>
      <c r="C17" s="6">
        <v>245000</v>
      </c>
      <c r="D17" s="6">
        <v>160000</v>
      </c>
      <c r="E17" s="6">
        <v>173000</v>
      </c>
      <c r="F17" s="6">
        <v>212000</v>
      </c>
    </row>
    <row r="18" spans="1:6">
      <c r="A18" s="3" t="s">
        <v>114</v>
      </c>
      <c r="B18" s="5">
        <v>3410000</v>
      </c>
      <c r="C18" s="5">
        <v>142841000</v>
      </c>
      <c r="D18" s="5"/>
      <c r="E18" s="5"/>
      <c r="F18" s="5"/>
    </row>
    <row r="19" spans="1:6">
      <c r="A19" s="3" t="s">
        <v>60</v>
      </c>
      <c r="B19" s="6">
        <v>608687000</v>
      </c>
      <c r="C19" s="6">
        <v>1162315000</v>
      </c>
      <c r="D19" s="6">
        <v>845601000</v>
      </c>
      <c r="E19" s="6">
        <v>585251000</v>
      </c>
      <c r="F19" s="6">
        <v>500855000</v>
      </c>
    </row>
    <row r="20" spans="1:6">
      <c r="A20" s="3" t="s">
        <v>115</v>
      </c>
      <c r="B20" s="5"/>
      <c r="C20" s="5"/>
      <c r="D20" s="5"/>
      <c r="E20" s="5"/>
      <c r="F20" s="5"/>
    </row>
    <row r="21" spans="1:6">
      <c r="A21" s="3" t="s">
        <v>116</v>
      </c>
      <c r="B21" s="6">
        <v>16358000</v>
      </c>
      <c r="C21" s="6">
        <v>12029000</v>
      </c>
      <c r="D21" s="6">
        <v>11639000</v>
      </c>
      <c r="E21" s="6">
        <v>9441000</v>
      </c>
      <c r="F21" s="6">
        <v>7631000</v>
      </c>
    </row>
    <row r="22" spans="1:6">
      <c r="A22" s="3" t="s">
        <v>117</v>
      </c>
      <c r="B22" s="5"/>
      <c r="C22" s="5"/>
      <c r="D22" s="5"/>
      <c r="E22" s="5"/>
      <c r="F22" s="5"/>
    </row>
    <row r="23" spans="1:6">
      <c r="A23" s="3" t="s">
        <v>118</v>
      </c>
      <c r="B23" s="6"/>
      <c r="C23" s="6"/>
      <c r="D23" s="6"/>
      <c r="E23" s="6"/>
      <c r="F23" s="6"/>
    </row>
    <row r="24" spans="1:6">
      <c r="A24" s="3" t="s">
        <v>119</v>
      </c>
      <c r="B24" s="5"/>
      <c r="C24" s="5"/>
      <c r="D24" s="5"/>
      <c r="E24" s="5"/>
      <c r="F24" s="5"/>
    </row>
    <row r="25" spans="1:6">
      <c r="A25" s="3" t="s">
        <v>120</v>
      </c>
      <c r="B25" s="6"/>
      <c r="C25" s="6"/>
      <c r="D25" s="6"/>
      <c r="E25" s="6"/>
      <c r="F25" s="6"/>
    </row>
    <row r="26" spans="1:6">
      <c r="A26" s="3" t="s">
        <v>121</v>
      </c>
      <c r="B26" s="5">
        <v>7043000</v>
      </c>
      <c r="C26" s="5">
        <v>3466000</v>
      </c>
      <c r="D26" s="5">
        <v>20964000</v>
      </c>
      <c r="E26" s="5">
        <v>20043000</v>
      </c>
      <c r="F26" s="5">
        <v>1993000</v>
      </c>
    </row>
    <row r="27" spans="1:6">
      <c r="A27" s="3" t="s">
        <v>122</v>
      </c>
      <c r="B27" s="6"/>
      <c r="C27" s="6"/>
      <c r="D27" s="6"/>
      <c r="E27" s="6"/>
      <c r="F27" s="6">
        <v>14824000</v>
      </c>
    </row>
    <row r="28" spans="1:6">
      <c r="A28" s="3" t="s">
        <v>123</v>
      </c>
      <c r="B28" s="5">
        <v>826000</v>
      </c>
      <c r="C28" s="5">
        <v>11831000</v>
      </c>
      <c r="D28" s="5">
        <v>8886000</v>
      </c>
      <c r="E28" s="5">
        <v>14866000</v>
      </c>
      <c r="F28" s="5">
        <v>20604000</v>
      </c>
    </row>
    <row r="29" spans="1:6">
      <c r="A29" s="3" t="s">
        <v>53</v>
      </c>
      <c r="B29" s="6">
        <v>24227000</v>
      </c>
      <c r="C29" s="6">
        <v>27326000</v>
      </c>
      <c r="D29" s="6">
        <v>41489000</v>
      </c>
      <c r="E29" s="6">
        <v>44350000</v>
      </c>
      <c r="F29" s="6">
        <v>45052000</v>
      </c>
    </row>
    <row r="30" spans="1:6">
      <c r="A30" s="3" t="s">
        <v>124</v>
      </c>
      <c r="B30" s="5">
        <v>632914000</v>
      </c>
      <c r="C30" s="5">
        <v>1189641000</v>
      </c>
      <c r="D30" s="5">
        <v>887090000</v>
      </c>
      <c r="E30" s="5">
        <v>629601000</v>
      </c>
      <c r="F30" s="5">
        <v>545907000</v>
      </c>
    </row>
    <row r="31" spans="1:6">
      <c r="A31" s="3" t="s">
        <v>125</v>
      </c>
      <c r="B31" s="6"/>
      <c r="C31" s="6"/>
      <c r="D31" s="6"/>
      <c r="E31" s="6"/>
      <c r="F31" s="6"/>
    </row>
    <row r="32" spans="1:6">
      <c r="A32" s="3" t="s">
        <v>126</v>
      </c>
      <c r="B32" s="5">
        <v>2172000</v>
      </c>
      <c r="C32" s="5">
        <v>72238000</v>
      </c>
      <c r="D32" s="5">
        <v>78578000</v>
      </c>
      <c r="E32" s="5">
        <v>81243000</v>
      </c>
      <c r="F32" s="5">
        <v>104104000</v>
      </c>
    </row>
    <row r="33" spans="1:6">
      <c r="A33" s="3" t="s">
        <v>127</v>
      </c>
      <c r="B33" s="6">
        <v>843000</v>
      </c>
      <c r="C33" s="6"/>
      <c r="D33" s="6"/>
      <c r="E33" s="6"/>
      <c r="F33" s="6">
        <v>11000</v>
      </c>
    </row>
    <row r="34" spans="1:6">
      <c r="A34" s="3" t="s">
        <v>128</v>
      </c>
      <c r="B34" s="5"/>
      <c r="C34" s="5"/>
      <c r="D34" s="5"/>
      <c r="E34" s="5"/>
      <c r="F34" s="5"/>
    </row>
    <row r="35" spans="1:6">
      <c r="A35" s="3" t="s">
        <v>129</v>
      </c>
      <c r="B35" s="6"/>
      <c r="C35" s="6"/>
      <c r="D35" s="6"/>
      <c r="E35" s="6"/>
      <c r="F35" s="6"/>
    </row>
    <row r="36" spans="1:6">
      <c r="A36" s="3" t="s">
        <v>130</v>
      </c>
      <c r="B36" s="5">
        <v>29792000</v>
      </c>
      <c r="C36" s="5">
        <v>24826000</v>
      </c>
      <c r="D36" s="5">
        <v>23984000</v>
      </c>
      <c r="E36" s="5">
        <v>22118000</v>
      </c>
      <c r="F36" s="5">
        <v>25416000</v>
      </c>
    </row>
    <row r="37" spans="1:6">
      <c r="A37" s="3" t="s">
        <v>70</v>
      </c>
      <c r="B37" s="6">
        <v>32807000</v>
      </c>
      <c r="C37" s="6">
        <v>97064000</v>
      </c>
      <c r="D37" s="6">
        <v>102562000</v>
      </c>
      <c r="E37" s="6">
        <v>103361000</v>
      </c>
      <c r="F37" s="6">
        <v>129531000</v>
      </c>
    </row>
    <row r="38" spans="1:6">
      <c r="A38" s="3" t="s">
        <v>131</v>
      </c>
      <c r="B38" s="5"/>
      <c r="C38" s="5"/>
      <c r="D38" s="5"/>
      <c r="E38" s="5"/>
      <c r="F38" s="5"/>
    </row>
    <row r="39" spans="1:6">
      <c r="A39" s="3" t="s">
        <v>132</v>
      </c>
      <c r="B39" s="6"/>
      <c r="C39" s="6"/>
      <c r="D39" s="6"/>
      <c r="E39" s="6"/>
      <c r="F39" s="6"/>
    </row>
    <row r="40" spans="1:6">
      <c r="A40" s="3" t="s">
        <v>133</v>
      </c>
      <c r="B40" s="5">
        <v>5543000</v>
      </c>
      <c r="C40" s="5">
        <v>978000</v>
      </c>
      <c r="D40" s="5">
        <v>1350000</v>
      </c>
      <c r="E40" s="5">
        <v>1207000</v>
      </c>
      <c r="F40" s="5"/>
    </row>
    <row r="41" spans="1:6">
      <c r="A41" s="3" t="s">
        <v>79</v>
      </c>
      <c r="B41" s="6">
        <v>5543000</v>
      </c>
      <c r="C41" s="6">
        <v>978000</v>
      </c>
      <c r="D41" s="6">
        <v>1350000</v>
      </c>
      <c r="E41" s="6">
        <v>1207000</v>
      </c>
      <c r="F41" s="6"/>
    </row>
    <row r="42" spans="1:6">
      <c r="A42" s="3" t="s">
        <v>134</v>
      </c>
      <c r="B42" s="5">
        <v>38350000</v>
      </c>
      <c r="C42" s="5">
        <v>98042000</v>
      </c>
      <c r="D42" s="5">
        <v>103912000</v>
      </c>
      <c r="E42" s="5">
        <v>104568000</v>
      </c>
      <c r="F42" s="5">
        <v>129531000</v>
      </c>
    </row>
    <row r="43" spans="1:6">
      <c r="A43" s="3" t="s">
        <v>135</v>
      </c>
      <c r="B43" s="6"/>
      <c r="C43" s="6"/>
      <c r="D43" s="6"/>
      <c r="E43" s="6"/>
      <c r="F43" s="6"/>
    </row>
    <row r="44" spans="1:6">
      <c r="A44" s="3" t="s">
        <v>136</v>
      </c>
      <c r="B44" s="5"/>
      <c r="C44" s="5"/>
      <c r="D44" s="5"/>
      <c r="E44" s="5"/>
      <c r="F44" s="5"/>
    </row>
    <row r="45" spans="1:6">
      <c r="A45" s="3" t="s">
        <v>137</v>
      </c>
      <c r="B45" s="6">
        <v>4800000</v>
      </c>
      <c r="C45" s="6">
        <v>379954000</v>
      </c>
      <c r="D45" s="6">
        <v>381617000</v>
      </c>
      <c r="E45" s="6">
        <v>381617000</v>
      </c>
      <c r="F45" s="6">
        <v>396898000</v>
      </c>
    </row>
    <row r="46" spans="1:6">
      <c r="A46" s="3" t="s">
        <v>86</v>
      </c>
      <c r="B46" s="5">
        <v>589764000</v>
      </c>
      <c r="C46" s="5">
        <v>711838000</v>
      </c>
      <c r="D46" s="5">
        <v>401565000</v>
      </c>
      <c r="E46" s="5">
        <v>143344000</v>
      </c>
      <c r="F46" s="5">
        <v>19690000</v>
      </c>
    </row>
    <row r="47" spans="1:6">
      <c r="A47" s="3" t="s">
        <v>138</v>
      </c>
      <c r="B47" s="6"/>
      <c r="C47" s="6"/>
      <c r="D47" s="6"/>
      <c r="E47" s="6"/>
      <c r="F47" s="6"/>
    </row>
    <row r="48" spans="1:6">
      <c r="A48" s="3" t="s">
        <v>139</v>
      </c>
      <c r="B48" s="5"/>
      <c r="C48" s="5">
        <v>-193000</v>
      </c>
      <c r="D48" s="5">
        <v>-4000</v>
      </c>
      <c r="E48" s="5">
        <v>72000</v>
      </c>
      <c r="F48" s="5">
        <v>-212000</v>
      </c>
    </row>
    <row r="49" spans="1:6">
      <c r="A49" s="3" t="s">
        <v>140</v>
      </c>
      <c r="B49" s="6">
        <v>594564000</v>
      </c>
      <c r="C49" s="6">
        <v>1091599000</v>
      </c>
      <c r="D49" s="6">
        <v>783178000</v>
      </c>
      <c r="E49" s="6">
        <v>525033000</v>
      </c>
      <c r="F49" s="6">
        <v>416376000</v>
      </c>
    </row>
    <row r="50" spans="1:6">
      <c r="A50" s="3" t="s">
        <v>141</v>
      </c>
      <c r="B50" s="5">
        <v>594564000</v>
      </c>
      <c r="C50" s="5">
        <v>1091599000</v>
      </c>
      <c r="D50" s="5">
        <v>783178000</v>
      </c>
      <c r="E50" s="5">
        <v>525033000</v>
      </c>
      <c r="F50" s="5">
        <v>416376000</v>
      </c>
    </row>
    <row r="51" spans="1:6">
      <c r="A51" s="3" t="s">
        <v>142</v>
      </c>
      <c r="B51" s="6"/>
      <c r="C51" s="6"/>
      <c r="D51" s="6"/>
      <c r="E51" s="6"/>
      <c r="F51" s="6"/>
    </row>
    <row r="52" spans="1:6">
      <c r="A52" s="3" t="s">
        <v>143</v>
      </c>
      <c r="B52" s="5">
        <v>594564000</v>
      </c>
      <c r="C52" s="5">
        <v>1091599000</v>
      </c>
      <c r="D52" s="5">
        <v>783178000</v>
      </c>
      <c r="E52" s="5">
        <v>525033000</v>
      </c>
      <c r="F52" s="5">
        <v>416376000</v>
      </c>
    </row>
    <row r="53" spans="1:6">
      <c r="A53" s="3" t="s">
        <v>144</v>
      </c>
      <c r="B53" s="6">
        <v>632914000</v>
      </c>
      <c r="C53" s="6">
        <v>1189641000</v>
      </c>
      <c r="D53" s="6">
        <v>887090000</v>
      </c>
      <c r="E53" s="6">
        <v>629601000</v>
      </c>
      <c r="F53" s="6">
        <v>545907000</v>
      </c>
    </row>
    <row r="54" spans="1:6">
      <c r="A54" s="3" t="s">
        <v>88</v>
      </c>
      <c r="B54" s="8" t="s">
        <v>101</v>
      </c>
      <c r="C54" s="8" t="s">
        <v>101</v>
      </c>
      <c r="D54" s="8" t="s">
        <v>101</v>
      </c>
      <c r="E54" s="8" t="s">
        <v>101</v>
      </c>
      <c r="F54" s="8" t="s">
        <v>101</v>
      </c>
    </row>
    <row r="55" spans="1:6">
      <c r="A55" s="3" t="s">
        <v>89</v>
      </c>
      <c r="B55" s="7" t="s">
        <v>101</v>
      </c>
      <c r="C55" s="7" t="s">
        <v>101</v>
      </c>
      <c r="D55" s="7" t="s">
        <v>101</v>
      </c>
      <c r="E55" s="7" t="s">
        <v>101</v>
      </c>
      <c r="F55" s="7" t="s">
        <v>101</v>
      </c>
    </row>
    <row r="56" spans="1:6">
      <c r="A56" s="3" t="s">
        <v>90</v>
      </c>
      <c r="B56" s="8">
        <v>1</v>
      </c>
      <c r="C56" s="8">
        <v>1</v>
      </c>
      <c r="D56" s="8">
        <v>1</v>
      </c>
      <c r="E56" s="8">
        <v>1</v>
      </c>
      <c r="F56" s="8">
        <v>1</v>
      </c>
    </row>
    <row r="57" spans="1:6">
      <c r="A57" s="3" t="s">
        <v>91</v>
      </c>
      <c r="B57" s="10" t="s">
        <v>102</v>
      </c>
      <c r="C57" s="10" t="s">
        <v>102</v>
      </c>
      <c r="D57" s="10" t="s">
        <v>102</v>
      </c>
      <c r="E57" s="10" t="s">
        <v>102</v>
      </c>
      <c r="F57" s="10" t="s">
        <v>102</v>
      </c>
    </row>
    <row r="58" spans="1:6">
      <c r="A58" s="3" t="s">
        <v>92</v>
      </c>
      <c r="B58" s="9"/>
      <c r="C58" s="9"/>
      <c r="D58" s="9"/>
      <c r="E58" s="9"/>
      <c r="F58" s="9"/>
    </row>
    <row r="59" spans="1:6">
      <c r="A59" s="3" t="s">
        <v>93</v>
      </c>
      <c r="B59" s="10">
        <v>44347</v>
      </c>
      <c r="C59" s="10">
        <v>44926</v>
      </c>
      <c r="D59" s="10">
        <v>45291</v>
      </c>
      <c r="E59" s="10">
        <v>45657</v>
      </c>
      <c r="F59" s="10">
        <v>46022</v>
      </c>
    </row>
    <row r="60" spans="1:6">
      <c r="A60" s="3" t="s">
        <v>94</v>
      </c>
      <c r="B60" s="9"/>
      <c r="C60" s="9"/>
      <c r="D60" s="9"/>
      <c r="E60" s="9"/>
      <c r="F60" s="9"/>
    </row>
    <row r="61" spans="1:6">
      <c r="A61" s="3" t="s">
        <v>95</v>
      </c>
      <c r="B61" s="10">
        <v>44433</v>
      </c>
      <c r="C61" s="10">
        <v>45470</v>
      </c>
      <c r="D61" s="10">
        <v>45470</v>
      </c>
      <c r="E61" s="10">
        <v>45817</v>
      </c>
      <c r="F61" s="10">
        <v>46112</v>
      </c>
    </row>
    <row r="62" spans="1:6">
      <c r="A62" s="3" t="s">
        <v>96</v>
      </c>
      <c r="B62" s="9" t="s">
        <v>103</v>
      </c>
      <c r="C62" s="9" t="s">
        <v>103</v>
      </c>
      <c r="D62" s="9" t="s">
        <v>103</v>
      </c>
      <c r="E62" s="9" t="s">
        <v>103</v>
      </c>
      <c r="F62" s="9" t="s">
        <v>103</v>
      </c>
    </row>
    <row r="63" spans="1:6">
      <c r="A63" s="3" t="s">
        <v>97</v>
      </c>
      <c r="B63" s="10" t="s">
        <v>104</v>
      </c>
      <c r="C63" s="10" t="s">
        <v>104</v>
      </c>
      <c r="D63" s="10" t="s">
        <v>104</v>
      </c>
      <c r="E63" s="10" t="s">
        <v>104</v>
      </c>
      <c r="F63" s="10" t="s">
        <v>104</v>
      </c>
    </row>
    <row r="64" spans="1:6">
      <c r="A64" s="3" t="s">
        <v>145</v>
      </c>
      <c r="B64" s="9" t="s">
        <v>146</v>
      </c>
      <c r="C64" s="9" t="s">
        <v>146</v>
      </c>
      <c r="D64" s="9" t="s">
        <v>146</v>
      </c>
      <c r="E64" s="9" t="s">
        <v>146</v>
      </c>
      <c r="F64" s="9" t="s">
        <v>146</v>
      </c>
    </row>
  </sheetData>
  <phoneticPr fontId="1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7"/>
  <sheetViews>
    <sheetView workbookViewId="0"/>
  </sheetViews>
  <sheetFormatPr baseColWidth="10" defaultColWidth="8.83203125" defaultRowHeight="14"/>
  <cols>
    <col min="1" max="1" width="123.6640625" bestFit="1" customWidth="1"/>
    <col min="2" max="2" width="52" bestFit="1" customWidth="1"/>
    <col min="3" max="5" width="18.6640625" bestFit="1" customWidth="1"/>
    <col min="6" max="6" width="17.5" bestFit="1" customWidth="1"/>
  </cols>
  <sheetData>
    <row r="1" spans="1:6">
      <c r="A1" t="s">
        <v>7</v>
      </c>
      <c r="B1" t="s">
        <v>1</v>
      </c>
    </row>
    <row r="2" spans="1:6">
      <c r="A2" t="s">
        <v>8</v>
      </c>
      <c r="B2" t="s">
        <v>25</v>
      </c>
    </row>
    <row r="3" spans="1:6">
      <c r="A3" t="s">
        <v>10</v>
      </c>
      <c r="B3" t="s">
        <v>26</v>
      </c>
    </row>
    <row r="4" spans="1:6">
      <c r="A4" t="s">
        <v>27</v>
      </c>
    </row>
    <row r="5" spans="1:6">
      <c r="A5" t="str">
        <f>[1]!WFR(B1,"2021:2025","Func=Rpt.CFS_GSD20","rptType=1","singleSeason=0","unit=1","currencyType=ORIG","order=RIGHT","rate=HISTORY","version=1","quarterindic=0","showcurrency=1","reportPeriod=1048","cols=5;rows=41")</f>
        <v xml:space="preserve">                                                                                                              </v>
      </c>
    </row>
    <row r="6" spans="1:6">
      <c r="A6" s="1" t="s">
        <v>415</v>
      </c>
      <c r="B6" s="1"/>
      <c r="C6" s="1"/>
      <c r="D6" s="1"/>
      <c r="E6" s="1"/>
      <c r="F6" s="1"/>
    </row>
    <row r="7" spans="1:6">
      <c r="A7" s="2" t="s">
        <v>50</v>
      </c>
      <c r="B7" s="4">
        <v>44347</v>
      </c>
      <c r="C7" s="4">
        <v>44926</v>
      </c>
      <c r="D7" s="4">
        <v>45291</v>
      </c>
      <c r="E7" s="4">
        <v>45657</v>
      </c>
      <c r="F7" s="4">
        <v>46022</v>
      </c>
    </row>
    <row r="8" spans="1:6">
      <c r="A8" s="3" t="s">
        <v>106</v>
      </c>
      <c r="B8" s="5" t="s">
        <v>98</v>
      </c>
      <c r="C8" s="5" t="s">
        <v>100</v>
      </c>
      <c r="D8" s="5" t="s">
        <v>100</v>
      </c>
      <c r="E8" s="5" t="s">
        <v>100</v>
      </c>
      <c r="F8" s="5" t="s">
        <v>100</v>
      </c>
    </row>
    <row r="9" spans="1:6">
      <c r="A9" s="3" t="s">
        <v>52</v>
      </c>
      <c r="B9" s="6" t="s">
        <v>99</v>
      </c>
      <c r="C9" s="6" t="s">
        <v>99</v>
      </c>
      <c r="D9" s="6" t="s">
        <v>99</v>
      </c>
      <c r="E9" s="6" t="s">
        <v>99</v>
      </c>
      <c r="F9" s="6" t="s">
        <v>99</v>
      </c>
    </row>
    <row r="10" spans="1:6">
      <c r="A10" s="3" t="s">
        <v>416</v>
      </c>
      <c r="B10" s="5"/>
      <c r="C10" s="5"/>
      <c r="D10" s="5"/>
      <c r="E10" s="5"/>
      <c r="F10" s="5"/>
    </row>
    <row r="11" spans="1:6">
      <c r="A11" s="3" t="s">
        <v>267</v>
      </c>
      <c r="B11" s="6">
        <v>-203504000</v>
      </c>
      <c r="C11" s="6">
        <v>-251944000</v>
      </c>
      <c r="D11" s="6">
        <v>-343394000</v>
      </c>
      <c r="E11" s="6">
        <v>-274610000</v>
      </c>
      <c r="F11" s="6">
        <v>-295964000</v>
      </c>
    </row>
    <row r="12" spans="1:6">
      <c r="A12" s="3" t="s">
        <v>417</v>
      </c>
      <c r="B12" s="5">
        <v>2773000</v>
      </c>
      <c r="C12" s="5">
        <v>8976000</v>
      </c>
      <c r="D12" s="5">
        <v>7404000</v>
      </c>
      <c r="E12" s="5">
        <v>6437000</v>
      </c>
      <c r="F12" s="5">
        <v>5027000</v>
      </c>
    </row>
    <row r="13" spans="1:6">
      <c r="A13" s="3" t="s">
        <v>418</v>
      </c>
      <c r="B13" s="6">
        <v>40990000</v>
      </c>
      <c r="C13" s="6">
        <v>47190000</v>
      </c>
      <c r="D13" s="6">
        <v>27585000</v>
      </c>
      <c r="E13" s="6">
        <v>-8517000</v>
      </c>
      <c r="F13" s="6">
        <v>25877000</v>
      </c>
    </row>
    <row r="14" spans="1:6">
      <c r="A14" s="3" t="s">
        <v>419</v>
      </c>
      <c r="B14" s="5">
        <v>138393000</v>
      </c>
      <c r="C14" s="5">
        <v>-41111000</v>
      </c>
      <c r="D14" s="5">
        <v>-10921000</v>
      </c>
      <c r="E14" s="5">
        <v>5508000</v>
      </c>
      <c r="F14" s="5">
        <v>11549000</v>
      </c>
    </row>
    <row r="15" spans="1:6">
      <c r="A15" s="3" t="s">
        <v>420</v>
      </c>
      <c r="B15" s="6">
        <v>-21348000</v>
      </c>
      <c r="C15" s="6">
        <v>-236889000</v>
      </c>
      <c r="D15" s="6">
        <v>-319326000</v>
      </c>
      <c r="E15" s="6">
        <v>-271182000</v>
      </c>
      <c r="F15" s="6">
        <v>-253511000</v>
      </c>
    </row>
    <row r="16" spans="1:6">
      <c r="A16" s="3" t="s">
        <v>421</v>
      </c>
      <c r="B16" s="5"/>
      <c r="C16" s="5"/>
      <c r="D16" s="5"/>
      <c r="E16" s="5"/>
      <c r="F16" s="5"/>
    </row>
    <row r="17" spans="1:6">
      <c r="A17" s="3" t="s">
        <v>422</v>
      </c>
      <c r="B17" s="6"/>
      <c r="C17" s="6">
        <v>1000</v>
      </c>
      <c r="D17" s="6"/>
      <c r="E17" s="6">
        <v>1000</v>
      </c>
      <c r="F17" s="6"/>
    </row>
    <row r="18" spans="1:6">
      <c r="A18" s="3" t="s">
        <v>423</v>
      </c>
      <c r="B18" s="5">
        <v>2221000</v>
      </c>
      <c r="C18" s="5">
        <v>9828000</v>
      </c>
      <c r="D18" s="5">
        <v>11790000</v>
      </c>
      <c r="E18" s="5">
        <v>773000</v>
      </c>
      <c r="F18" s="5">
        <v>164000</v>
      </c>
    </row>
    <row r="19" spans="1:6">
      <c r="A19" s="3" t="s">
        <v>424</v>
      </c>
      <c r="B19" s="6">
        <v>203314000</v>
      </c>
      <c r="C19" s="6">
        <v>2437562000</v>
      </c>
      <c r="D19" s="6">
        <v>2512242000</v>
      </c>
      <c r="E19" s="6">
        <v>1769523000</v>
      </c>
      <c r="F19" s="6">
        <v>664900000</v>
      </c>
    </row>
    <row r="20" spans="1:6">
      <c r="A20" s="3" t="s">
        <v>425</v>
      </c>
      <c r="B20" s="5">
        <v>400000000</v>
      </c>
      <c r="C20" s="5">
        <v>2218504000</v>
      </c>
      <c r="D20" s="5">
        <v>2690900000</v>
      </c>
      <c r="E20" s="5">
        <v>1420330000</v>
      </c>
      <c r="F20" s="5">
        <v>732734000</v>
      </c>
    </row>
    <row r="21" spans="1:6">
      <c r="A21" s="3" t="s">
        <v>426</v>
      </c>
      <c r="B21" s="6">
        <v>149000</v>
      </c>
      <c r="C21" s="6"/>
      <c r="D21" s="6">
        <v>3510000</v>
      </c>
      <c r="E21" s="6"/>
      <c r="F21" s="6"/>
    </row>
    <row r="22" spans="1:6">
      <c r="A22" s="3" t="s">
        <v>427</v>
      </c>
      <c r="B22" s="5">
        <v>-198758000</v>
      </c>
      <c r="C22" s="5">
        <v>209231000</v>
      </c>
      <c r="D22" s="5">
        <v>-186938000</v>
      </c>
      <c r="E22" s="5">
        <v>348421000</v>
      </c>
      <c r="F22" s="5">
        <v>-67998000</v>
      </c>
    </row>
    <row r="23" spans="1:6">
      <c r="A23" s="3" t="s">
        <v>428</v>
      </c>
      <c r="B23" s="6"/>
      <c r="C23" s="6"/>
      <c r="D23" s="6"/>
      <c r="E23" s="6"/>
      <c r="F23" s="6"/>
    </row>
    <row r="24" spans="1:6">
      <c r="A24" s="3" t="s">
        <v>429</v>
      </c>
      <c r="B24" s="5">
        <v>330000000</v>
      </c>
      <c r="C24" s="5"/>
      <c r="D24" s="5"/>
      <c r="E24" s="5"/>
      <c r="F24" s="5">
        <v>172199000</v>
      </c>
    </row>
    <row r="25" spans="1:6">
      <c r="A25" s="3" t="s">
        <v>430</v>
      </c>
      <c r="B25" s="6">
        <v>502000</v>
      </c>
      <c r="C25" s="6">
        <v>2090000</v>
      </c>
      <c r="D25" s="6">
        <v>3507000</v>
      </c>
      <c r="E25" s="6">
        <v>3235000</v>
      </c>
      <c r="F25" s="6">
        <v>2679000</v>
      </c>
    </row>
    <row r="26" spans="1:6">
      <c r="A26" s="3" t="s">
        <v>431</v>
      </c>
      <c r="B26" s="5">
        <v>342000</v>
      </c>
      <c r="C26" s="5"/>
      <c r="D26" s="5"/>
      <c r="E26" s="5"/>
      <c r="F26" s="5"/>
    </row>
    <row r="27" spans="1:6">
      <c r="A27" s="3" t="s">
        <v>432</v>
      </c>
      <c r="B27" s="6"/>
      <c r="C27" s="6"/>
      <c r="D27" s="6"/>
      <c r="E27" s="6"/>
      <c r="F27" s="6"/>
    </row>
    <row r="28" spans="1:6">
      <c r="A28" s="3" t="s">
        <v>433</v>
      </c>
      <c r="B28" s="5"/>
      <c r="C28" s="5"/>
      <c r="D28" s="5"/>
      <c r="E28" s="5"/>
      <c r="F28" s="5"/>
    </row>
    <row r="29" spans="1:6">
      <c r="A29" s="3" t="s">
        <v>434</v>
      </c>
      <c r="B29" s="6"/>
      <c r="C29" s="6">
        <v>237526000</v>
      </c>
      <c r="D29" s="6">
        <v>19266000</v>
      </c>
      <c r="E29" s="6">
        <v>-1636000</v>
      </c>
      <c r="F29" s="6">
        <v>-525000</v>
      </c>
    </row>
    <row r="30" spans="1:6">
      <c r="A30" s="3" t="s">
        <v>435</v>
      </c>
      <c r="B30" s="5">
        <v>329840000</v>
      </c>
      <c r="C30" s="5">
        <v>235436000</v>
      </c>
      <c r="D30" s="5">
        <v>15759000</v>
      </c>
      <c r="E30" s="5">
        <v>-4871000</v>
      </c>
      <c r="F30" s="5">
        <v>168995000</v>
      </c>
    </row>
    <row r="31" spans="1:6">
      <c r="A31" s="3" t="s">
        <v>436</v>
      </c>
      <c r="B31" s="6"/>
      <c r="C31" s="6"/>
      <c r="D31" s="6"/>
      <c r="E31" s="6"/>
      <c r="F31" s="6"/>
    </row>
    <row r="32" spans="1:6">
      <c r="A32" s="3" t="s">
        <v>437</v>
      </c>
      <c r="B32" s="5">
        <v>-1494000</v>
      </c>
      <c r="C32" s="5">
        <v>27522000</v>
      </c>
      <c r="D32" s="5">
        <v>3200000</v>
      </c>
      <c r="E32" s="5">
        <v>509000</v>
      </c>
      <c r="F32" s="5">
        <v>-1584000</v>
      </c>
    </row>
    <row r="33" spans="1:6">
      <c r="A33" s="3" t="s">
        <v>438</v>
      </c>
      <c r="B33" s="6"/>
      <c r="C33" s="6"/>
      <c r="D33" s="6"/>
      <c r="E33" s="6"/>
      <c r="F33" s="6"/>
    </row>
    <row r="34" spans="1:6">
      <c r="A34" s="3" t="s">
        <v>439</v>
      </c>
      <c r="B34" s="5">
        <v>108240000</v>
      </c>
      <c r="C34" s="5">
        <v>235300000</v>
      </c>
      <c r="D34" s="5">
        <v>-487305000</v>
      </c>
      <c r="E34" s="5">
        <v>72877000</v>
      </c>
      <c r="F34" s="5">
        <v>-154098000</v>
      </c>
    </row>
    <row r="35" spans="1:6">
      <c r="A35" s="3" t="s">
        <v>440</v>
      </c>
      <c r="B35" s="6">
        <v>77138000</v>
      </c>
      <c r="C35" s="6">
        <v>748634000</v>
      </c>
      <c r="D35" s="6">
        <v>983934000</v>
      </c>
      <c r="E35" s="6">
        <v>496629000</v>
      </c>
      <c r="F35" s="6">
        <v>569506000</v>
      </c>
    </row>
    <row r="36" spans="1:6">
      <c r="A36" s="3" t="s">
        <v>441</v>
      </c>
      <c r="B36" s="5">
        <v>185378000</v>
      </c>
      <c r="C36" s="5">
        <v>983934000</v>
      </c>
      <c r="D36" s="5">
        <v>496629000</v>
      </c>
      <c r="E36" s="5">
        <v>569506000</v>
      </c>
      <c r="F36" s="5">
        <v>415408000</v>
      </c>
    </row>
    <row r="37" spans="1:6">
      <c r="A37" s="3" t="s">
        <v>88</v>
      </c>
      <c r="B37" s="7" t="s">
        <v>101</v>
      </c>
      <c r="C37" s="7" t="s">
        <v>101</v>
      </c>
      <c r="D37" s="7" t="s">
        <v>101</v>
      </c>
      <c r="E37" s="7" t="s">
        <v>101</v>
      </c>
      <c r="F37" s="7" t="s">
        <v>101</v>
      </c>
    </row>
    <row r="38" spans="1:6">
      <c r="A38" s="3" t="s">
        <v>89</v>
      </c>
      <c r="B38" s="8" t="s">
        <v>101</v>
      </c>
      <c r="C38" s="8" t="s">
        <v>101</v>
      </c>
      <c r="D38" s="8" t="s">
        <v>101</v>
      </c>
      <c r="E38" s="8" t="s">
        <v>101</v>
      </c>
      <c r="F38" s="8" t="s">
        <v>101</v>
      </c>
    </row>
    <row r="39" spans="1:6">
      <c r="A39" s="3" t="s">
        <v>90</v>
      </c>
      <c r="B39" s="7">
        <v>1</v>
      </c>
      <c r="C39" s="7">
        <v>1</v>
      </c>
      <c r="D39" s="7">
        <v>1</v>
      </c>
      <c r="E39" s="7">
        <v>1</v>
      </c>
      <c r="F39" s="7">
        <v>1</v>
      </c>
    </row>
    <row r="40" spans="1:6">
      <c r="A40" s="3" t="s">
        <v>91</v>
      </c>
      <c r="B40" s="9" t="s">
        <v>102</v>
      </c>
      <c r="C40" s="9" t="s">
        <v>102</v>
      </c>
      <c r="D40" s="9" t="s">
        <v>102</v>
      </c>
      <c r="E40" s="9" t="s">
        <v>102</v>
      </c>
      <c r="F40" s="9" t="s">
        <v>102</v>
      </c>
    </row>
    <row r="41" spans="1:6">
      <c r="A41" s="3" t="s">
        <v>92</v>
      </c>
      <c r="B41" s="10">
        <v>44197</v>
      </c>
      <c r="C41" s="10">
        <v>44562</v>
      </c>
      <c r="D41" s="10">
        <v>44927</v>
      </c>
      <c r="E41" s="10">
        <v>45292</v>
      </c>
      <c r="F41" s="10">
        <v>45658</v>
      </c>
    </row>
    <row r="42" spans="1:6">
      <c r="A42" s="3" t="s">
        <v>93</v>
      </c>
      <c r="B42" s="9">
        <v>44347</v>
      </c>
      <c r="C42" s="9">
        <v>44926</v>
      </c>
      <c r="D42" s="9">
        <v>45291</v>
      </c>
      <c r="E42" s="9">
        <v>45657</v>
      </c>
      <c r="F42" s="9">
        <v>46022</v>
      </c>
    </row>
    <row r="43" spans="1:6">
      <c r="A43" s="3" t="s">
        <v>94</v>
      </c>
      <c r="B43" s="10" t="s">
        <v>174</v>
      </c>
      <c r="C43" s="10" t="s">
        <v>175</v>
      </c>
      <c r="D43" s="10" t="s">
        <v>175</v>
      </c>
      <c r="E43" s="10" t="s">
        <v>175</v>
      </c>
      <c r="F43" s="10" t="s">
        <v>175</v>
      </c>
    </row>
    <row r="44" spans="1:6">
      <c r="A44" s="3" t="s">
        <v>95</v>
      </c>
      <c r="B44" s="9">
        <v>44433</v>
      </c>
      <c r="C44" s="9">
        <v>45470</v>
      </c>
      <c r="D44" s="9">
        <v>45470</v>
      </c>
      <c r="E44" s="9">
        <v>45817</v>
      </c>
      <c r="F44" s="9">
        <v>46112</v>
      </c>
    </row>
    <row r="45" spans="1:6">
      <c r="A45" s="3" t="s">
        <v>96</v>
      </c>
      <c r="B45" s="10" t="s">
        <v>103</v>
      </c>
      <c r="C45" s="10" t="s">
        <v>103</v>
      </c>
      <c r="D45" s="10" t="s">
        <v>103</v>
      </c>
      <c r="E45" s="10" t="s">
        <v>103</v>
      </c>
      <c r="F45" s="10" t="s">
        <v>103</v>
      </c>
    </row>
    <row r="46" spans="1:6">
      <c r="A46" s="3" t="s">
        <v>97</v>
      </c>
      <c r="B46" s="9" t="s">
        <v>104</v>
      </c>
      <c r="C46" s="9" t="s">
        <v>104</v>
      </c>
      <c r="D46" s="9" t="s">
        <v>104</v>
      </c>
      <c r="E46" s="9" t="s">
        <v>104</v>
      </c>
      <c r="F46" s="9" t="s">
        <v>104</v>
      </c>
    </row>
    <row r="47" spans="1:6">
      <c r="A47" s="3" t="s">
        <v>145</v>
      </c>
      <c r="B47" s="10" t="s">
        <v>146</v>
      </c>
      <c r="C47" s="10" t="s">
        <v>146</v>
      </c>
      <c r="D47" s="10" t="s">
        <v>146</v>
      </c>
      <c r="E47" s="10" t="s">
        <v>146</v>
      </c>
      <c r="F47" s="10" t="s">
        <v>146</v>
      </c>
    </row>
  </sheetData>
  <phoneticPr fontId="1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4"/>
  <sheetViews>
    <sheetView workbookViewId="0"/>
  </sheetViews>
  <sheetFormatPr baseColWidth="10" defaultColWidth="8.83203125" defaultRowHeight="14"/>
  <cols>
    <col min="1" max="1" width="123.6640625" bestFit="1" customWidth="1"/>
    <col min="2" max="2" width="26.5" bestFit="1" customWidth="1"/>
    <col min="3" max="3" width="18.6640625" bestFit="1" customWidth="1"/>
    <col min="4" max="6" width="17.5" bestFit="1" customWidth="1"/>
  </cols>
  <sheetData>
    <row r="1" spans="1:6">
      <c r="A1" t="s">
        <v>7</v>
      </c>
      <c r="B1" t="s">
        <v>1</v>
      </c>
    </row>
    <row r="2" spans="1:6">
      <c r="A2" t="s">
        <v>8</v>
      </c>
      <c r="B2" t="s">
        <v>28</v>
      </c>
    </row>
    <row r="3" spans="1:6">
      <c r="A3" t="s">
        <v>10</v>
      </c>
      <c r="B3" t="s">
        <v>29</v>
      </c>
    </row>
    <row r="4" spans="1:6">
      <c r="A4" t="s">
        <v>30</v>
      </c>
    </row>
    <row r="5" spans="1:6">
      <c r="A5" t="str">
        <f>[1]!WFR(B1,"2021:2025","Func=Rpt.HKFinaAbstract_RP20","rptType=1","singleSeason=0","unit=1","currencyType=ORIG","order=RIGHT","rate=HISTORY","version=1","quarterindic=0","showcurrency=1","reportPeriod=1048","cols=5;rows=68")</f>
        <v xml:space="preserve">                                                                                                              </v>
      </c>
    </row>
    <row r="6" spans="1:6">
      <c r="A6" s="1" t="s">
        <v>258</v>
      </c>
      <c r="B6" s="1"/>
      <c r="C6" s="1"/>
      <c r="D6" s="1"/>
      <c r="E6" s="1"/>
      <c r="F6" s="1"/>
    </row>
    <row r="7" spans="1:6">
      <c r="A7" s="2" t="s">
        <v>50</v>
      </c>
      <c r="B7" s="4">
        <v>44347</v>
      </c>
      <c r="C7" s="4">
        <v>44926</v>
      </c>
      <c r="D7" s="4">
        <v>45291</v>
      </c>
      <c r="E7" s="4">
        <v>45657</v>
      </c>
      <c r="F7" s="4">
        <v>46022</v>
      </c>
    </row>
    <row r="8" spans="1:6">
      <c r="A8" s="3" t="s">
        <v>51</v>
      </c>
      <c r="B8" s="5" t="s">
        <v>98</v>
      </c>
      <c r="C8" s="5" t="s">
        <v>100</v>
      </c>
      <c r="D8" s="5" t="s">
        <v>100</v>
      </c>
      <c r="E8" s="5" t="s">
        <v>100</v>
      </c>
      <c r="F8" s="5" t="s">
        <v>100</v>
      </c>
    </row>
    <row r="9" spans="1:6">
      <c r="A9" s="3" t="s">
        <v>259</v>
      </c>
      <c r="B9" s="6" t="s">
        <v>174</v>
      </c>
      <c r="C9" s="6" t="s">
        <v>175</v>
      </c>
      <c r="D9" s="6" t="s">
        <v>175</v>
      </c>
      <c r="E9" s="6" t="s">
        <v>175</v>
      </c>
      <c r="F9" s="6" t="s">
        <v>175</v>
      </c>
    </row>
    <row r="10" spans="1:6">
      <c r="A10" s="3" t="s">
        <v>260</v>
      </c>
      <c r="B10" s="5" t="s">
        <v>99</v>
      </c>
      <c r="C10" s="5" t="s">
        <v>99</v>
      </c>
      <c r="D10" s="5" t="s">
        <v>99</v>
      </c>
      <c r="E10" s="5" t="s">
        <v>99</v>
      </c>
      <c r="F10" s="5" t="s">
        <v>99</v>
      </c>
    </row>
    <row r="11" spans="1:6">
      <c r="A11" s="3" t="s">
        <v>261</v>
      </c>
      <c r="B11" s="6"/>
      <c r="C11" s="6"/>
      <c r="D11" s="6"/>
      <c r="E11" s="6"/>
      <c r="F11" s="6"/>
    </row>
    <row r="12" spans="1:6">
      <c r="A12" s="3" t="s">
        <v>262</v>
      </c>
      <c r="B12" s="5">
        <v>32382000</v>
      </c>
      <c r="C12" s="5">
        <v>124000</v>
      </c>
      <c r="D12" s="5">
        <v>1181000</v>
      </c>
      <c r="E12" s="5">
        <v>17910000</v>
      </c>
      <c r="F12" s="5">
        <v>6271000</v>
      </c>
    </row>
    <row r="13" spans="1:6">
      <c r="A13" s="3" t="s">
        <v>263</v>
      </c>
      <c r="B13" s="6"/>
      <c r="C13" s="6"/>
      <c r="D13" s="6">
        <v>852.4194</v>
      </c>
      <c r="E13" s="6">
        <v>1416.5114000000001</v>
      </c>
      <c r="F13" s="6">
        <v>-13.2882</v>
      </c>
    </row>
    <row r="14" spans="1:6">
      <c r="A14" s="3" t="s">
        <v>264</v>
      </c>
      <c r="B14" s="5">
        <v>220485000</v>
      </c>
      <c r="C14" s="5">
        <v>312614000</v>
      </c>
      <c r="D14" s="5">
        <v>383915000</v>
      </c>
      <c r="E14" s="5">
        <v>292289000</v>
      </c>
      <c r="F14" s="5">
        <v>305065000</v>
      </c>
    </row>
    <row r="15" spans="1:6">
      <c r="A15" s="3" t="s">
        <v>265</v>
      </c>
      <c r="B15" s="6">
        <v>-188103000</v>
      </c>
      <c r="C15" s="6">
        <v>-312490000</v>
      </c>
      <c r="D15" s="6">
        <v>-382734000</v>
      </c>
      <c r="E15" s="6">
        <v>-274379000</v>
      </c>
      <c r="F15" s="6">
        <v>-298794000</v>
      </c>
    </row>
    <row r="16" spans="1:6">
      <c r="A16" s="3" t="s">
        <v>263</v>
      </c>
      <c r="B16" s="5"/>
      <c r="C16" s="5"/>
      <c r="D16" s="5">
        <v>-22.4788</v>
      </c>
      <c r="E16" s="5">
        <v>28.3108</v>
      </c>
      <c r="F16" s="5">
        <v>-4.819</v>
      </c>
    </row>
    <row r="17" spans="1:6">
      <c r="A17" s="3" t="s">
        <v>266</v>
      </c>
      <c r="B17" s="6">
        <v>-200173000</v>
      </c>
      <c r="C17" s="6">
        <v>-251944000</v>
      </c>
      <c r="D17" s="6">
        <v>-343394000</v>
      </c>
      <c r="E17" s="6">
        <v>-274610000</v>
      </c>
      <c r="F17" s="6">
        <v>-295964000</v>
      </c>
    </row>
    <row r="18" spans="1:6">
      <c r="A18" s="3" t="s">
        <v>263</v>
      </c>
      <c r="B18" s="5"/>
      <c r="C18" s="5"/>
      <c r="D18" s="5">
        <v>-36.297699999999999</v>
      </c>
      <c r="E18" s="5">
        <v>20.0306</v>
      </c>
      <c r="F18" s="5">
        <v>-7.7760999999999996</v>
      </c>
    </row>
    <row r="19" spans="1:6">
      <c r="A19" s="3" t="s">
        <v>267</v>
      </c>
      <c r="B19" s="6">
        <v>-203504000</v>
      </c>
      <c r="C19" s="6">
        <v>-251944000</v>
      </c>
      <c r="D19" s="6">
        <v>-343394000</v>
      </c>
      <c r="E19" s="6">
        <v>-274610000</v>
      </c>
      <c r="F19" s="6">
        <v>-295964000</v>
      </c>
    </row>
    <row r="20" spans="1:6">
      <c r="A20" s="3" t="s">
        <v>263</v>
      </c>
      <c r="B20" s="5"/>
      <c r="C20" s="5"/>
      <c r="D20" s="5">
        <v>-36.297699999999999</v>
      </c>
      <c r="E20" s="5">
        <v>20.0306</v>
      </c>
      <c r="F20" s="5">
        <v>-7.7760999999999996</v>
      </c>
    </row>
    <row r="21" spans="1:6">
      <c r="A21" s="3" t="s">
        <v>268</v>
      </c>
      <c r="B21" s="6"/>
      <c r="C21" s="6"/>
      <c r="D21" s="6"/>
      <c r="E21" s="6"/>
      <c r="F21" s="6">
        <v>2951000</v>
      </c>
    </row>
    <row r="22" spans="1:6">
      <c r="A22" s="3" t="s">
        <v>269</v>
      </c>
      <c r="B22" s="5">
        <v>-203504000</v>
      </c>
      <c r="C22" s="5">
        <v>-251944000</v>
      </c>
      <c r="D22" s="5">
        <v>-343394000</v>
      </c>
      <c r="E22" s="5">
        <v>-274610000</v>
      </c>
      <c r="F22" s="5">
        <v>-298915000</v>
      </c>
    </row>
    <row r="23" spans="1:6">
      <c r="A23" s="3" t="s">
        <v>263</v>
      </c>
      <c r="B23" s="6"/>
      <c r="C23" s="6"/>
      <c r="D23" s="6">
        <v>-36.297699999999999</v>
      </c>
      <c r="E23" s="6">
        <v>20.0306</v>
      </c>
      <c r="F23" s="6">
        <v>-4.7766000000000002</v>
      </c>
    </row>
    <row r="24" spans="1:6">
      <c r="A24" s="3" t="s">
        <v>270</v>
      </c>
      <c r="B24" s="5">
        <v>135245000</v>
      </c>
      <c r="C24" s="5">
        <v>262511000</v>
      </c>
      <c r="D24" s="5">
        <v>344475000</v>
      </c>
      <c r="E24" s="5">
        <v>244004000</v>
      </c>
      <c r="F24" s="5">
        <v>246761000</v>
      </c>
    </row>
    <row r="25" spans="1:6">
      <c r="A25" s="3" t="s">
        <v>271</v>
      </c>
      <c r="B25" s="6"/>
      <c r="C25" s="6">
        <v>-251763000</v>
      </c>
      <c r="D25" s="6">
        <v>-343146000</v>
      </c>
      <c r="E25" s="6">
        <v>-274409000</v>
      </c>
      <c r="F25" s="6">
        <v>-295843000</v>
      </c>
    </row>
    <row r="26" spans="1:6">
      <c r="A26" s="3" t="s">
        <v>272</v>
      </c>
      <c r="B26" s="5"/>
      <c r="C26" s="5">
        <v>-242787000</v>
      </c>
      <c r="D26" s="5">
        <v>-335742000</v>
      </c>
      <c r="E26" s="5">
        <v>-267972000</v>
      </c>
      <c r="F26" s="5">
        <v>-290816000</v>
      </c>
    </row>
    <row r="27" spans="1:6">
      <c r="A27" s="3" t="s">
        <v>273</v>
      </c>
      <c r="B27" s="6"/>
      <c r="C27" s="6"/>
      <c r="D27" s="6"/>
      <c r="E27" s="6"/>
      <c r="F27" s="6"/>
    </row>
    <row r="28" spans="1:6">
      <c r="A28" s="3" t="s">
        <v>274</v>
      </c>
      <c r="B28" s="5"/>
      <c r="C28" s="5"/>
      <c r="D28" s="5"/>
      <c r="E28" s="5"/>
      <c r="F28" s="5"/>
    </row>
    <row r="29" spans="1:6">
      <c r="A29" s="3" t="s">
        <v>275</v>
      </c>
      <c r="B29" s="6"/>
      <c r="C29" s="6"/>
      <c r="D29" s="6"/>
      <c r="E29" s="6"/>
      <c r="F29" s="6"/>
    </row>
    <row r="30" spans="1:6">
      <c r="A30" s="3" t="s">
        <v>276</v>
      </c>
      <c r="B30" s="5"/>
      <c r="C30" s="5"/>
      <c r="D30" s="5"/>
      <c r="E30" s="5"/>
      <c r="F30" s="5"/>
    </row>
    <row r="31" spans="1:6">
      <c r="A31" s="3" t="s">
        <v>277</v>
      </c>
      <c r="B31" s="6">
        <v>608687000</v>
      </c>
      <c r="C31" s="6">
        <v>1162315000</v>
      </c>
      <c r="D31" s="6">
        <v>845601000</v>
      </c>
      <c r="E31" s="6">
        <v>585251000</v>
      </c>
      <c r="F31" s="6">
        <v>500855000</v>
      </c>
    </row>
    <row r="32" spans="1:6">
      <c r="A32" s="3" t="s">
        <v>278</v>
      </c>
      <c r="B32" s="5">
        <v>16358000</v>
      </c>
      <c r="C32" s="5">
        <v>12029000</v>
      </c>
      <c r="D32" s="5">
        <v>11639000</v>
      </c>
      <c r="E32" s="5">
        <v>9441000</v>
      </c>
      <c r="F32" s="5">
        <v>7631000</v>
      </c>
    </row>
    <row r="33" spans="1:6">
      <c r="A33" s="3" t="s">
        <v>117</v>
      </c>
      <c r="B33" s="6"/>
      <c r="C33" s="6"/>
      <c r="D33" s="6"/>
      <c r="E33" s="6"/>
      <c r="F33" s="6"/>
    </row>
    <row r="34" spans="1:6">
      <c r="A34" s="3" t="s">
        <v>279</v>
      </c>
      <c r="B34" s="5">
        <v>632914000</v>
      </c>
      <c r="C34" s="5">
        <v>1189641000</v>
      </c>
      <c r="D34" s="5">
        <v>887090000</v>
      </c>
      <c r="E34" s="5">
        <v>629601000</v>
      </c>
      <c r="F34" s="5">
        <v>545907000</v>
      </c>
    </row>
    <row r="35" spans="1:6">
      <c r="A35" s="3" t="s">
        <v>280</v>
      </c>
      <c r="B35" s="6">
        <v>32807000</v>
      </c>
      <c r="C35" s="6">
        <v>97064000</v>
      </c>
      <c r="D35" s="6">
        <v>102562000</v>
      </c>
      <c r="E35" s="6">
        <v>103361000</v>
      </c>
      <c r="F35" s="6">
        <v>129531000</v>
      </c>
    </row>
    <row r="36" spans="1:6">
      <c r="A36" s="3" t="s">
        <v>281</v>
      </c>
      <c r="B36" s="5">
        <v>5543000</v>
      </c>
      <c r="C36" s="5">
        <v>978000</v>
      </c>
      <c r="D36" s="5">
        <v>1350000</v>
      </c>
      <c r="E36" s="5">
        <v>1207000</v>
      </c>
      <c r="F36" s="5"/>
    </row>
    <row r="37" spans="1:6">
      <c r="A37" s="3" t="s">
        <v>282</v>
      </c>
      <c r="B37" s="6">
        <v>38350000</v>
      </c>
      <c r="C37" s="6">
        <v>98042000</v>
      </c>
      <c r="D37" s="6">
        <v>103912000</v>
      </c>
      <c r="E37" s="6">
        <v>104568000</v>
      </c>
      <c r="F37" s="6">
        <v>129531000</v>
      </c>
    </row>
    <row r="38" spans="1:6">
      <c r="A38" s="3" t="s">
        <v>283</v>
      </c>
      <c r="B38" s="5">
        <v>594564000</v>
      </c>
      <c r="C38" s="5">
        <v>1091599000</v>
      </c>
      <c r="D38" s="5">
        <v>783178000</v>
      </c>
      <c r="E38" s="5">
        <v>525033000</v>
      </c>
      <c r="F38" s="5">
        <v>416376000</v>
      </c>
    </row>
    <row r="39" spans="1:6">
      <c r="A39" s="3" t="s">
        <v>284</v>
      </c>
      <c r="B39" s="6">
        <v>594564000</v>
      </c>
      <c r="C39" s="6">
        <v>1091599000</v>
      </c>
      <c r="D39" s="6">
        <v>783178000</v>
      </c>
      <c r="E39" s="6">
        <v>525033000</v>
      </c>
      <c r="F39" s="6">
        <v>416376000</v>
      </c>
    </row>
    <row r="40" spans="1:6">
      <c r="A40" s="3" t="s">
        <v>285</v>
      </c>
      <c r="B40" s="5"/>
      <c r="C40" s="5"/>
      <c r="D40" s="5"/>
      <c r="E40" s="5"/>
      <c r="F40" s="5"/>
    </row>
    <row r="41" spans="1:6">
      <c r="A41" s="3" t="s">
        <v>286</v>
      </c>
      <c r="B41" s="6">
        <v>-21348000</v>
      </c>
      <c r="C41" s="6">
        <v>-236889000</v>
      </c>
      <c r="D41" s="6">
        <v>-319326000</v>
      </c>
      <c r="E41" s="6">
        <v>-271182000</v>
      </c>
      <c r="F41" s="6">
        <v>-253511000</v>
      </c>
    </row>
    <row r="42" spans="1:6">
      <c r="A42" s="3" t="s">
        <v>287</v>
      </c>
      <c r="B42" s="5">
        <v>-198758000</v>
      </c>
      <c r="C42" s="5">
        <v>209231000</v>
      </c>
      <c r="D42" s="5">
        <v>-186938000</v>
      </c>
      <c r="E42" s="5">
        <v>348421000</v>
      </c>
      <c r="F42" s="5">
        <v>-67998000</v>
      </c>
    </row>
    <row r="43" spans="1:6">
      <c r="A43" s="3" t="s">
        <v>288</v>
      </c>
      <c r="B43" s="6">
        <v>329840000</v>
      </c>
      <c r="C43" s="6">
        <v>235436000</v>
      </c>
      <c r="D43" s="6">
        <v>15759000</v>
      </c>
      <c r="E43" s="6">
        <v>-4871000</v>
      </c>
      <c r="F43" s="6">
        <v>168995000</v>
      </c>
    </row>
    <row r="44" spans="1:6">
      <c r="A44" s="3" t="s">
        <v>289</v>
      </c>
      <c r="B44" s="5">
        <v>108240000</v>
      </c>
      <c r="C44" s="5">
        <v>235300000</v>
      </c>
      <c r="D44" s="5">
        <v>-487305000</v>
      </c>
      <c r="E44" s="5">
        <v>72877000</v>
      </c>
      <c r="F44" s="5">
        <v>-154098000</v>
      </c>
    </row>
    <row r="45" spans="1:6">
      <c r="A45" s="3" t="s">
        <v>290</v>
      </c>
      <c r="B45" s="6">
        <v>185378000</v>
      </c>
      <c r="C45" s="6">
        <v>983934000</v>
      </c>
      <c r="D45" s="6">
        <v>496629000</v>
      </c>
      <c r="E45" s="6">
        <v>569506000</v>
      </c>
      <c r="F45" s="6">
        <v>415408000</v>
      </c>
    </row>
    <row r="46" spans="1:6">
      <c r="A46" s="3" t="s">
        <v>291</v>
      </c>
      <c r="B46" s="5">
        <v>2221000</v>
      </c>
      <c r="C46" s="5">
        <v>9828000</v>
      </c>
      <c r="D46" s="5">
        <v>11790000</v>
      </c>
      <c r="E46" s="5">
        <v>773000</v>
      </c>
      <c r="F46" s="5">
        <v>164000</v>
      </c>
    </row>
    <row r="47" spans="1:6">
      <c r="A47" s="3" t="s">
        <v>292</v>
      </c>
      <c r="B47" s="6"/>
      <c r="C47" s="6"/>
      <c r="D47" s="6"/>
      <c r="E47" s="6"/>
      <c r="F47" s="6"/>
    </row>
    <row r="48" spans="1:6">
      <c r="A48" s="3" t="s">
        <v>293</v>
      </c>
      <c r="B48" s="5"/>
      <c r="C48" s="5">
        <v>-58.790100000000002</v>
      </c>
      <c r="D48" s="5">
        <v>-36.633099999999999</v>
      </c>
      <c r="E48" s="5">
        <v>-41.982500000000002</v>
      </c>
      <c r="F48" s="5">
        <v>-62.876800000000003</v>
      </c>
    </row>
    <row r="49" spans="1:6">
      <c r="A49" s="3" t="s">
        <v>294</v>
      </c>
      <c r="B49" s="6">
        <v>-34.227400000000003</v>
      </c>
      <c r="C49" s="6">
        <v>-23.080300000000001</v>
      </c>
      <c r="D49" s="6">
        <v>-43.846200000000003</v>
      </c>
      <c r="E49" s="6">
        <v>-52.303400000000003</v>
      </c>
      <c r="F49" s="6">
        <v>-71.0809</v>
      </c>
    </row>
    <row r="50" spans="1:6">
      <c r="A50" s="3" t="s">
        <v>295</v>
      </c>
      <c r="B50" s="5">
        <v>-34.227400000000003</v>
      </c>
      <c r="C50" s="5">
        <v>-23.080300000000001</v>
      </c>
      <c r="D50" s="5">
        <v>-43.846200000000003</v>
      </c>
      <c r="E50" s="5">
        <v>-52.303400000000003</v>
      </c>
      <c r="F50" s="5">
        <v>-71.0809</v>
      </c>
    </row>
    <row r="51" spans="1:6">
      <c r="A51" s="3" t="s">
        <v>296</v>
      </c>
      <c r="B51" s="6"/>
      <c r="C51" s="6">
        <v>-32.817799999999998</v>
      </c>
      <c r="D51" s="6">
        <v>-33.070599999999999</v>
      </c>
      <c r="E51" s="6">
        <v>-36.2117</v>
      </c>
      <c r="F51" s="6">
        <v>-50.3551</v>
      </c>
    </row>
    <row r="52" spans="1:6">
      <c r="A52" s="3" t="s">
        <v>297</v>
      </c>
      <c r="B52" s="5"/>
      <c r="C52" s="5">
        <v>-58.790100000000002</v>
      </c>
      <c r="D52" s="5">
        <v>-36.633099999999999</v>
      </c>
      <c r="E52" s="5">
        <v>-41.982500000000002</v>
      </c>
      <c r="F52" s="5"/>
    </row>
    <row r="53" spans="1:6">
      <c r="A53" s="3" t="s">
        <v>298</v>
      </c>
      <c r="B53" s="6"/>
      <c r="C53" s="6"/>
      <c r="D53" s="6"/>
      <c r="E53" s="6"/>
      <c r="F53" s="6"/>
    </row>
    <row r="54" spans="1:6">
      <c r="A54" s="3" t="s">
        <v>299</v>
      </c>
      <c r="B54" s="5"/>
      <c r="C54" s="5">
        <v>-203180.6452</v>
      </c>
      <c r="D54" s="5">
        <v>-29076.545300000002</v>
      </c>
      <c r="E54" s="5">
        <v>-1533.2774999999999</v>
      </c>
      <c r="F54" s="5">
        <v>-4719.5663000000004</v>
      </c>
    </row>
    <row r="55" spans="1:6">
      <c r="A55" s="3" t="s">
        <v>300</v>
      </c>
      <c r="B55" s="6"/>
      <c r="C55" s="6">
        <v>-203034.67739999999</v>
      </c>
      <c r="D55" s="6">
        <v>-29055.5461</v>
      </c>
      <c r="E55" s="6">
        <v>-1532.1551999999999</v>
      </c>
      <c r="F55" s="6">
        <v>-4717.6367</v>
      </c>
    </row>
    <row r="56" spans="1:6">
      <c r="A56" s="3" t="s">
        <v>301</v>
      </c>
      <c r="B56" s="5"/>
      <c r="C56" s="5">
        <v>-195795.96770000001</v>
      </c>
      <c r="D56" s="5">
        <v>-28428.6198</v>
      </c>
      <c r="E56" s="5">
        <v>-1496.2144000000001</v>
      </c>
      <c r="F56" s="5">
        <v>-4637.4741000000004</v>
      </c>
    </row>
    <row r="57" spans="1:6">
      <c r="A57" s="3" t="s">
        <v>302</v>
      </c>
      <c r="B57" s="6"/>
      <c r="C57" s="6">
        <v>8.2413000000000007</v>
      </c>
      <c r="D57" s="6">
        <v>11.713800000000001</v>
      </c>
      <c r="E57" s="6">
        <v>16.608599999999999</v>
      </c>
      <c r="F57" s="6">
        <v>23.727699999999999</v>
      </c>
    </row>
    <row r="58" spans="1:6">
      <c r="A58" s="3" t="s">
        <v>303</v>
      </c>
      <c r="B58" s="5"/>
      <c r="C58" s="5">
        <v>2.0000000000000001E-4</v>
      </c>
      <c r="D58" s="5">
        <v>1.1000000000000001E-3</v>
      </c>
      <c r="E58" s="5">
        <v>2.3599999999999999E-2</v>
      </c>
      <c r="F58" s="5">
        <v>1.0699999999999999E-2</v>
      </c>
    </row>
    <row r="59" spans="1:6">
      <c r="A59" s="3" t="s">
        <v>304</v>
      </c>
      <c r="B59" s="6"/>
      <c r="C59" s="6"/>
      <c r="D59" s="6"/>
      <c r="E59" s="6"/>
      <c r="F59" s="6"/>
    </row>
    <row r="60" spans="1:6">
      <c r="A60" s="3" t="s">
        <v>305</v>
      </c>
      <c r="B60" s="5"/>
      <c r="C60" s="5">
        <v>-0.7</v>
      </c>
      <c r="D60" s="5">
        <v>-0.9</v>
      </c>
      <c r="E60" s="5">
        <v>-0.72</v>
      </c>
      <c r="F60" s="5">
        <v>-0.76</v>
      </c>
    </row>
    <row r="61" spans="1:6">
      <c r="A61" s="3" t="s">
        <v>306</v>
      </c>
      <c r="B61" s="6"/>
      <c r="C61" s="6">
        <v>-0.7</v>
      </c>
      <c r="D61" s="6">
        <v>-0.9</v>
      </c>
      <c r="E61" s="6">
        <v>-0.72</v>
      </c>
      <c r="F61" s="6">
        <v>-0.76</v>
      </c>
    </row>
    <row r="62" spans="1:6">
      <c r="A62" s="3" t="s">
        <v>307</v>
      </c>
      <c r="B62" s="5"/>
      <c r="C62" s="5"/>
      <c r="D62" s="5"/>
      <c r="E62" s="5"/>
      <c r="F62" s="5">
        <v>1.0490999999999999</v>
      </c>
    </row>
    <row r="63" spans="1:6">
      <c r="A63" s="3" t="s">
        <v>308</v>
      </c>
      <c r="B63" s="6"/>
      <c r="C63" s="6"/>
      <c r="D63" s="6"/>
      <c r="E63" s="6"/>
      <c r="F63" s="6">
        <v>-0.63870000000000005</v>
      </c>
    </row>
    <row r="64" spans="1:6">
      <c r="A64" s="3" t="s">
        <v>309</v>
      </c>
      <c r="B64" s="5"/>
      <c r="C64" s="5"/>
      <c r="D64" s="5"/>
      <c r="E64" s="5"/>
      <c r="F64" s="5">
        <v>-0.38829999999999998</v>
      </c>
    </row>
    <row r="65" spans="1:6">
      <c r="A65" s="3" t="s">
        <v>310</v>
      </c>
      <c r="B65" s="6"/>
      <c r="C65" s="6"/>
      <c r="D65" s="6"/>
      <c r="E65" s="6"/>
      <c r="F65" s="6">
        <v>-175.41149999999999</v>
      </c>
    </row>
    <row r="66" spans="1:6">
      <c r="A66" s="3" t="s">
        <v>311</v>
      </c>
      <c r="B66" s="5"/>
      <c r="C66" s="5"/>
      <c r="D66" s="5"/>
      <c r="E66" s="5"/>
      <c r="F66" s="5">
        <v>-153.7843</v>
      </c>
    </row>
    <row r="67" spans="1:6">
      <c r="A67" s="3" t="s">
        <v>312</v>
      </c>
      <c r="B67" s="6"/>
      <c r="C67" s="6"/>
      <c r="D67" s="6"/>
      <c r="E67" s="6"/>
      <c r="F67" s="6">
        <v>71.432599999999994</v>
      </c>
    </row>
    <row r="68" spans="1:6">
      <c r="A68" s="3" t="s">
        <v>313</v>
      </c>
      <c r="B68" s="5"/>
      <c r="C68" s="5"/>
      <c r="D68" s="5"/>
      <c r="E68" s="5"/>
      <c r="F68" s="5">
        <v>3736.5810000000001</v>
      </c>
    </row>
    <row r="69" spans="1:6">
      <c r="A69" s="3" t="s">
        <v>314</v>
      </c>
      <c r="B69" s="6"/>
      <c r="C69" s="6"/>
      <c r="D69" s="6"/>
      <c r="E69" s="6"/>
      <c r="F69" s="6"/>
    </row>
    <row r="70" spans="1:6">
      <c r="A70" s="3" t="s">
        <v>315</v>
      </c>
      <c r="B70" s="5"/>
      <c r="C70" s="5">
        <v>133</v>
      </c>
      <c r="D70" s="5">
        <v>133</v>
      </c>
      <c r="E70" s="5">
        <v>119</v>
      </c>
      <c r="F70" s="5">
        <v>123</v>
      </c>
    </row>
    <row r="71" spans="1:6">
      <c r="A71" s="3" t="s">
        <v>88</v>
      </c>
      <c r="B71" s="7" t="s">
        <v>101</v>
      </c>
      <c r="C71" s="7" t="s">
        <v>101</v>
      </c>
      <c r="D71" s="7" t="s">
        <v>101</v>
      </c>
      <c r="E71" s="7" t="s">
        <v>101</v>
      </c>
      <c r="F71" s="7" t="s">
        <v>101</v>
      </c>
    </row>
    <row r="72" spans="1:6">
      <c r="A72" s="3" t="s">
        <v>89</v>
      </c>
      <c r="B72" s="8" t="s">
        <v>101</v>
      </c>
      <c r="C72" s="8" t="s">
        <v>101</v>
      </c>
      <c r="D72" s="8" t="s">
        <v>101</v>
      </c>
      <c r="E72" s="8" t="s">
        <v>101</v>
      </c>
      <c r="F72" s="8" t="s">
        <v>101</v>
      </c>
    </row>
    <row r="73" spans="1:6">
      <c r="A73" s="3" t="s">
        <v>90</v>
      </c>
      <c r="B73" s="7">
        <v>1</v>
      </c>
      <c r="C73" s="7">
        <v>1</v>
      </c>
      <c r="D73" s="7">
        <v>1</v>
      </c>
      <c r="E73" s="7">
        <v>1</v>
      </c>
      <c r="F73" s="7">
        <v>1</v>
      </c>
    </row>
    <row r="74" spans="1:6">
      <c r="A74" s="3" t="s">
        <v>91</v>
      </c>
      <c r="B74" s="9" t="s">
        <v>102</v>
      </c>
      <c r="C74" s="9" t="s">
        <v>102</v>
      </c>
      <c r="D74" s="9" t="s">
        <v>102</v>
      </c>
      <c r="E74" s="9" t="s">
        <v>102</v>
      </c>
      <c r="F74" s="9" t="s">
        <v>102</v>
      </c>
    </row>
  </sheetData>
  <phoneticPr fontId="1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0"/>
  <sheetViews>
    <sheetView workbookViewId="0"/>
  </sheetViews>
  <sheetFormatPr baseColWidth="10" defaultColWidth="8.83203125" defaultRowHeight="14"/>
  <cols>
    <col min="1" max="1" width="123.6640625" bestFit="1" customWidth="1"/>
    <col min="2" max="2" width="39.83203125" bestFit="1" customWidth="1"/>
    <col min="3" max="3" width="13" bestFit="1" customWidth="1"/>
    <col min="4" max="6" width="12" bestFit="1" customWidth="1"/>
  </cols>
  <sheetData>
    <row r="1" spans="1:6">
      <c r="A1" t="s">
        <v>7</v>
      </c>
      <c r="B1" t="s">
        <v>1</v>
      </c>
    </row>
    <row r="2" spans="1:6">
      <c r="A2" t="s">
        <v>8</v>
      </c>
      <c r="B2" t="s">
        <v>31</v>
      </c>
    </row>
    <row r="3" spans="1:6">
      <c r="A3" t="s">
        <v>10</v>
      </c>
      <c r="B3" t="s">
        <v>32</v>
      </c>
    </row>
    <row r="4" spans="1:6">
      <c r="A4" t="s">
        <v>33</v>
      </c>
    </row>
    <row r="5" spans="1:6">
      <c r="A5" t="str">
        <f>[1]!WFR(B1,"2021:2025","Func=Rpt.HKProfitAbilityEarningQuality20","rptType=1","singleSeason=0","unit=1","currencyType=ORIG","order=RIGHT","rate=HISTORY","version=1","quarterindic=0","showcurrency=0","reportPeriod=1048","cols=5;rows=34")</f>
        <v xml:space="preserve">                                                                                                              </v>
      </c>
    </row>
    <row r="6" spans="1:6">
      <c r="A6" s="1" t="s">
        <v>316</v>
      </c>
      <c r="B6" s="1"/>
      <c r="C6" s="1"/>
      <c r="D6" s="1"/>
      <c r="E6" s="1"/>
      <c r="F6" s="1"/>
    </row>
    <row r="7" spans="1:6">
      <c r="A7" s="2" t="s">
        <v>50</v>
      </c>
      <c r="B7" s="4">
        <v>44347</v>
      </c>
      <c r="C7" s="4">
        <v>44926</v>
      </c>
      <c r="D7" s="4">
        <v>45291</v>
      </c>
      <c r="E7" s="4">
        <v>45657</v>
      </c>
      <c r="F7" s="4">
        <v>46022</v>
      </c>
    </row>
    <row r="8" spans="1:6">
      <c r="A8" s="3" t="s">
        <v>51</v>
      </c>
      <c r="B8" s="5" t="s">
        <v>98</v>
      </c>
      <c r="C8" s="5" t="s">
        <v>100</v>
      </c>
      <c r="D8" s="5" t="s">
        <v>100</v>
      </c>
      <c r="E8" s="5" t="s">
        <v>100</v>
      </c>
      <c r="F8" s="5" t="s">
        <v>100</v>
      </c>
    </row>
    <row r="9" spans="1:6">
      <c r="A9" s="3" t="s">
        <v>317</v>
      </c>
      <c r="B9" s="6"/>
      <c r="C9" s="6"/>
      <c r="D9" s="6"/>
      <c r="E9" s="6"/>
      <c r="F9" s="6"/>
    </row>
    <row r="10" spans="1:6">
      <c r="A10" s="3" t="s">
        <v>318</v>
      </c>
      <c r="B10" s="5">
        <v>-113.0386</v>
      </c>
      <c r="C10" s="5">
        <v>-58.790100000000002</v>
      </c>
      <c r="D10" s="5">
        <v>-36.633099999999999</v>
      </c>
      <c r="E10" s="5">
        <v>-41.982500000000002</v>
      </c>
      <c r="F10" s="5">
        <v>-62.876800000000003</v>
      </c>
    </row>
    <row r="11" spans="1:6">
      <c r="A11" s="3" t="s">
        <v>319</v>
      </c>
      <c r="B11" s="6"/>
      <c r="C11" s="6">
        <v>-23.080300000000001</v>
      </c>
      <c r="D11" s="6">
        <v>-43.846200000000003</v>
      </c>
      <c r="E11" s="6">
        <v>-52.303400000000003</v>
      </c>
      <c r="F11" s="6">
        <v>-71.0809</v>
      </c>
    </row>
    <row r="12" spans="1:6">
      <c r="A12" s="3" t="s">
        <v>320</v>
      </c>
      <c r="B12" s="5"/>
      <c r="C12" s="5">
        <v>-23.080300000000001</v>
      </c>
      <c r="D12" s="5">
        <v>-36.633099999999999</v>
      </c>
      <c r="E12" s="5">
        <v>-41.982500000000002</v>
      </c>
      <c r="F12" s="5">
        <v>-63.503700000000002</v>
      </c>
    </row>
    <row r="13" spans="1:6">
      <c r="A13" s="3" t="s">
        <v>321</v>
      </c>
      <c r="B13" s="6"/>
      <c r="C13" s="6">
        <v>-23.080300000000001</v>
      </c>
      <c r="D13" s="6">
        <v>-43.846200000000003</v>
      </c>
      <c r="E13" s="6">
        <v>-52.303400000000003</v>
      </c>
      <c r="F13" s="6">
        <v>-71.0809</v>
      </c>
    </row>
    <row r="14" spans="1:6">
      <c r="A14" s="3" t="s">
        <v>322</v>
      </c>
      <c r="B14" s="5">
        <v>-271.29259999999999</v>
      </c>
      <c r="C14" s="5">
        <v>-58.790100000000002</v>
      </c>
      <c r="D14" s="5">
        <v>-36.633099999999999</v>
      </c>
      <c r="E14" s="5">
        <v>-41.982500000000002</v>
      </c>
      <c r="F14" s="5">
        <v>-62.876800000000003</v>
      </c>
    </row>
    <row r="15" spans="1:6">
      <c r="A15" s="3" t="s">
        <v>323</v>
      </c>
      <c r="B15" s="6">
        <v>-41.587200000000003</v>
      </c>
      <c r="C15" s="6">
        <v>-32.817799999999998</v>
      </c>
      <c r="D15" s="6">
        <v>-33.070599999999999</v>
      </c>
      <c r="E15" s="6">
        <v>-36.2117</v>
      </c>
      <c r="F15" s="6">
        <v>-50.3551</v>
      </c>
    </row>
    <row r="16" spans="1:6">
      <c r="A16" s="3" t="s">
        <v>324</v>
      </c>
      <c r="B16" s="5">
        <v>-99.809299999999993</v>
      </c>
      <c r="C16" s="5">
        <v>-32.817799999999998</v>
      </c>
      <c r="D16" s="5">
        <v>-33.070599999999999</v>
      </c>
      <c r="E16" s="5">
        <v>-36.2117</v>
      </c>
      <c r="F16" s="5">
        <v>-50.3551</v>
      </c>
    </row>
    <row r="17" spans="1:6">
      <c r="A17" s="3" t="s">
        <v>325</v>
      </c>
      <c r="B17" s="6"/>
      <c r="C17" s="6">
        <v>-21.1629</v>
      </c>
      <c r="D17" s="6">
        <v>-33.046700000000001</v>
      </c>
      <c r="E17" s="6">
        <v>-36.185200000000002</v>
      </c>
      <c r="F17" s="6">
        <v>-50.334499999999998</v>
      </c>
    </row>
    <row r="18" spans="1:6">
      <c r="A18" s="3" t="s">
        <v>326</v>
      </c>
      <c r="B18" s="5"/>
      <c r="C18" s="5">
        <v>-21.1629</v>
      </c>
      <c r="D18" s="5">
        <v>-33.046700000000001</v>
      </c>
      <c r="E18" s="5">
        <v>-36.185200000000002</v>
      </c>
      <c r="F18" s="5">
        <v>-50.334499999999998</v>
      </c>
    </row>
    <row r="19" spans="1:6">
      <c r="A19" s="3" t="s">
        <v>327</v>
      </c>
      <c r="B19" s="6">
        <v>-113.0386</v>
      </c>
      <c r="C19" s="6">
        <v>-58.790100000000002</v>
      </c>
      <c r="D19" s="6">
        <v>-36.633099999999999</v>
      </c>
      <c r="E19" s="6">
        <v>-41.982500000000002</v>
      </c>
      <c r="F19" s="6"/>
    </row>
    <row r="20" spans="1:6">
      <c r="A20" s="3" t="s">
        <v>328</v>
      </c>
      <c r="B20" s="5">
        <v>-271.29259999999999</v>
      </c>
      <c r="C20" s="5">
        <v>-58.790100000000002</v>
      </c>
      <c r="D20" s="5">
        <v>-36.633099999999999</v>
      </c>
      <c r="E20" s="5">
        <v>-41.982500000000002</v>
      </c>
      <c r="F20" s="5"/>
    </row>
    <row r="21" spans="1:6">
      <c r="A21" s="3" t="s">
        <v>329</v>
      </c>
      <c r="B21" s="6">
        <v>-628.4479</v>
      </c>
      <c r="C21" s="6">
        <v>-203180.6452</v>
      </c>
      <c r="D21" s="6">
        <v>-29076.545300000002</v>
      </c>
      <c r="E21" s="6">
        <v>-1533.2774999999999</v>
      </c>
      <c r="F21" s="6">
        <v>-4719.5663000000004</v>
      </c>
    </row>
    <row r="22" spans="1:6">
      <c r="A22" s="3" t="s">
        <v>330</v>
      </c>
      <c r="B22" s="5"/>
      <c r="C22" s="5"/>
      <c r="D22" s="5"/>
      <c r="E22" s="5"/>
      <c r="F22" s="5"/>
    </row>
    <row r="23" spans="1:6">
      <c r="A23" s="3" t="s">
        <v>331</v>
      </c>
      <c r="B23" s="6"/>
      <c r="C23" s="6"/>
      <c r="D23" s="6"/>
      <c r="E23" s="6"/>
      <c r="F23" s="6"/>
    </row>
    <row r="24" spans="1:6">
      <c r="A24" s="3" t="s">
        <v>332</v>
      </c>
      <c r="B24" s="5"/>
      <c r="C24" s="5">
        <v>-252008.06450000001</v>
      </c>
      <c r="D24" s="5">
        <v>-32407.620699999999</v>
      </c>
      <c r="E24" s="5">
        <v>-1531.9876999999999</v>
      </c>
      <c r="F24" s="5">
        <v>-4764.6945999999998</v>
      </c>
    </row>
    <row r="25" spans="1:6">
      <c r="A25" s="3" t="s">
        <v>333</v>
      </c>
      <c r="B25" s="6"/>
      <c r="C25" s="6">
        <v>252254.03229999999</v>
      </c>
      <c r="D25" s="6">
        <v>32528.6198</v>
      </c>
      <c r="E25" s="6">
        <v>1633.11</v>
      </c>
      <c r="F25" s="6">
        <v>4866.6241</v>
      </c>
    </row>
    <row r="26" spans="1:6">
      <c r="A26" s="3" t="s">
        <v>334</v>
      </c>
      <c r="B26" s="5"/>
      <c r="C26" s="5">
        <v>-203180.6452</v>
      </c>
      <c r="D26" s="5">
        <v>-29076.545300000002</v>
      </c>
      <c r="E26" s="5">
        <v>-1533.2774999999999</v>
      </c>
      <c r="F26" s="5">
        <v>-4719.5663000000004</v>
      </c>
    </row>
    <row r="27" spans="1:6">
      <c r="A27" s="3" t="s">
        <v>335</v>
      </c>
      <c r="B27" s="6"/>
      <c r="C27" s="6">
        <v>-203034.67739999999</v>
      </c>
      <c r="D27" s="6">
        <v>-29055.5461</v>
      </c>
      <c r="E27" s="6">
        <v>-1532.1551999999999</v>
      </c>
      <c r="F27" s="6">
        <v>-4717.6367</v>
      </c>
    </row>
    <row r="28" spans="1:6">
      <c r="A28" s="3" t="s">
        <v>336</v>
      </c>
      <c r="B28" s="5"/>
      <c r="C28" s="5">
        <v>-195795.96770000001</v>
      </c>
      <c r="D28" s="5">
        <v>-28428.6198</v>
      </c>
      <c r="E28" s="5">
        <v>-1496.2144000000001</v>
      </c>
      <c r="F28" s="5">
        <v>-4637.4741000000004</v>
      </c>
    </row>
    <row r="29" spans="1:6">
      <c r="A29" s="3" t="s">
        <v>337</v>
      </c>
      <c r="B29" s="6"/>
      <c r="C29" s="6"/>
      <c r="D29" s="6"/>
      <c r="E29" s="6"/>
      <c r="F29" s="6"/>
    </row>
    <row r="30" spans="1:6">
      <c r="A30" s="3" t="s">
        <v>338</v>
      </c>
      <c r="B30" s="5"/>
      <c r="C30" s="5">
        <v>40279.032299999999</v>
      </c>
      <c r="D30" s="5">
        <v>3320.8298</v>
      </c>
      <c r="E30" s="5">
        <v>266.53820000000002</v>
      </c>
      <c r="F30" s="5">
        <v>873.49699999999996</v>
      </c>
    </row>
    <row r="31" spans="1:6">
      <c r="A31" s="3" t="s">
        <v>339</v>
      </c>
      <c r="B31" s="6"/>
      <c r="C31" s="6">
        <v>145.96770000000001</v>
      </c>
      <c r="D31" s="6">
        <v>20.999199999999998</v>
      </c>
      <c r="E31" s="6">
        <v>1.1223000000000001</v>
      </c>
      <c r="F31" s="6">
        <v>1.9295</v>
      </c>
    </row>
    <row r="32" spans="1:6">
      <c r="A32" s="3" t="s">
        <v>340</v>
      </c>
      <c r="B32" s="5"/>
      <c r="C32" s="5"/>
      <c r="D32" s="5"/>
      <c r="E32" s="5"/>
      <c r="F32" s="5"/>
    </row>
    <row r="33" spans="1:6">
      <c r="A33" s="3" t="s">
        <v>341</v>
      </c>
      <c r="B33" s="6"/>
      <c r="C33" s="6"/>
      <c r="D33" s="6"/>
      <c r="E33" s="6"/>
      <c r="F33" s="6"/>
    </row>
    <row r="34" spans="1:6">
      <c r="A34" s="3" t="s">
        <v>342</v>
      </c>
      <c r="B34" s="5"/>
      <c r="C34" s="5"/>
      <c r="D34" s="5"/>
      <c r="E34" s="5"/>
      <c r="F34" s="5"/>
    </row>
    <row r="35" spans="1:6">
      <c r="A35" s="3" t="s">
        <v>343</v>
      </c>
      <c r="B35" s="6">
        <v>-65.9255</v>
      </c>
      <c r="C35" s="6">
        <v>-191039.51610000001</v>
      </c>
      <c r="D35" s="6">
        <v>-27038.6113</v>
      </c>
      <c r="E35" s="6">
        <v>-1514.1374000000001</v>
      </c>
      <c r="F35" s="6">
        <v>-4042.5929000000001</v>
      </c>
    </row>
    <row r="36" spans="1:6">
      <c r="A36" s="3" t="s">
        <v>344</v>
      </c>
      <c r="B36" s="5"/>
      <c r="C36" s="5">
        <v>124.10339999999999</v>
      </c>
      <c r="D36" s="5">
        <v>111.5284</v>
      </c>
      <c r="E36" s="5">
        <v>99.989099999999993</v>
      </c>
      <c r="F36" s="5">
        <v>100.9971</v>
      </c>
    </row>
    <row r="37" spans="1:6">
      <c r="A37" s="3" t="s">
        <v>345</v>
      </c>
      <c r="B37" s="6"/>
      <c r="C37" s="6">
        <v>0</v>
      </c>
      <c r="D37" s="6">
        <v>0</v>
      </c>
      <c r="E37" s="6">
        <v>0</v>
      </c>
      <c r="F37" s="6">
        <v>0</v>
      </c>
    </row>
    <row r="38" spans="1:6">
      <c r="A38" s="3" t="s">
        <v>346</v>
      </c>
      <c r="B38" s="5"/>
      <c r="C38" s="5">
        <v>-24.103400000000001</v>
      </c>
      <c r="D38" s="5">
        <v>-11.5284</v>
      </c>
      <c r="E38" s="5">
        <v>1.09E-2</v>
      </c>
      <c r="F38" s="5"/>
    </row>
    <row r="39" spans="1:6">
      <c r="A39" s="3" t="s">
        <v>347</v>
      </c>
      <c r="B39" s="6"/>
      <c r="C39" s="6"/>
      <c r="D39" s="6"/>
      <c r="E39" s="6"/>
      <c r="F39" s="6"/>
    </row>
    <row r="40" spans="1:6">
      <c r="A40" s="3" t="s">
        <v>348</v>
      </c>
      <c r="B40" s="5"/>
      <c r="C40" s="5">
        <v>100</v>
      </c>
      <c r="D40" s="5">
        <v>100</v>
      </c>
      <c r="E40" s="5">
        <v>100</v>
      </c>
      <c r="F40" s="5">
        <v>100.9971</v>
      </c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params</vt:lpstr>
      <vt:lpstr>2617_HK__ARD_IS</vt:lpstr>
      <vt:lpstr>2617_HK__ARD_BS</vt:lpstr>
      <vt:lpstr>2617_HK__ARD_CFS</vt:lpstr>
      <vt:lpstr>2617_HK__GSD_IS</vt:lpstr>
      <vt:lpstr>2617_HK__GSD_BS</vt:lpstr>
      <vt:lpstr>2617_HK__GSD_CFS</vt:lpstr>
      <vt:lpstr>2617_HK__HK_FinaAbsRP</vt:lpstr>
      <vt:lpstr>2617_HK__HK_Prof</vt:lpstr>
      <vt:lpstr>2617_HK__HK_Solv</vt:lpstr>
      <vt:lpstr>2617_HK__HK_PS</vt:lpstr>
      <vt:lpstr>2617_HK__HK_CFS_S</vt:lpstr>
      <vt:lpstr>2617_HK__HK_Seg</vt:lpstr>
      <vt:lpstr>2617_HK__HK_SegProd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桁 张</cp:lastModifiedBy>
  <dcterms:created xsi:type="dcterms:W3CDTF">2026-06-01T00:29:36Z</dcterms:created>
  <dcterms:modified xsi:type="dcterms:W3CDTF">2026-06-01T00:29:50Z</dcterms:modified>
</cp:coreProperties>
</file>