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zhang/.openclaw/workspace/tmp/tests/wind-excel-formula/siyuan_20260521/"/>
    </mc:Choice>
  </mc:AlternateContent>
  <xr:revisionPtr revIDLastSave="0" documentId="13_ncr:1_{8120E046-4F21-F94F-904D-42F9BFFED5D9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params" sheetId="1" r:id="rId1"/>
    <sheet name="002028_SZ__IS" sheetId="2" r:id="rId2"/>
    <sheet name="002028_SZ__BS" sheetId="3" r:id="rId3"/>
    <sheet name="002028_SZ__CFS" sheetId="4" r:id="rId4"/>
    <sheet name="002028_SZ__FinaAbsRP" sheetId="5" r:id="rId5"/>
    <sheet name="002028_SZ__PS" sheetId="6" r:id="rId6"/>
    <sheet name="002028_SZ__Grow" sheetId="7" r:id="rId7"/>
    <sheet name="002028_SZ__Oper" sheetId="8" r:id="rId8"/>
    <sheet name="002028_SZ__Solv" sheetId="9" r:id="rId9"/>
    <sheet name="002028_SZ__Prof" sheetId="10" r:id="rId10"/>
  </sheets>
  <externalReferences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0" l="1"/>
  <c r="A5" i="8"/>
  <c r="A5" i="9"/>
  <c r="A5" i="3"/>
  <c r="A5" i="5"/>
  <c r="A5" i="6"/>
  <c r="A5" i="4"/>
  <c r="A5" i="2"/>
  <c r="A5" i="7"/>
</calcChain>
</file>

<file path=xl/sharedStrings.xml><?xml version="1.0" encoding="utf-8"?>
<sst xmlns="http://schemas.openxmlformats.org/spreadsheetml/2006/main" count="793" uniqueCount="550">
  <si>
    <t>codes</t>
  </si>
  <si>
    <t>002028.SZ</t>
  </si>
  <si>
    <t>funcs</t>
  </si>
  <si>
    <t>Rpt.IS23, F9_2.Stock.FinaNP.BS23, Rpt.CFS21, F9_2.Stock.FinaNP.FinaAbstract_RP24, Rpt.IndicatorPS20, Rpt.GrowCapability20, Rpt.OperCapability20, Rpt.CapitStructSolvency20, Rpt.ProfEarnQuality20</t>
  </si>
  <si>
    <t>years</t>
  </si>
  <si>
    <t>2021:2025</t>
  </si>
  <si>
    <t>sheets generated</t>
  </si>
  <si>
    <t>wind_code</t>
  </si>
  <si>
    <t>report</t>
  </si>
  <si>
    <t>Rpt.IS23</t>
  </si>
  <si>
    <t>report_zh</t>
  </si>
  <si>
    <t>利润表</t>
  </si>
  <si>
    <t>利润表 (002028.SZ)</t>
  </si>
  <si>
    <t>F9_2.Stock.FinaNP.BS23</t>
  </si>
  <si>
    <t>资产负债表</t>
  </si>
  <si>
    <t>资产负债表 (002028.SZ)</t>
  </si>
  <si>
    <t>Rpt.CFS21</t>
  </si>
  <si>
    <t>现金流量表</t>
  </si>
  <si>
    <t>现金流量表 (002028.SZ)</t>
  </si>
  <si>
    <t>F9_2.Stock.FinaNP.FinaAbstract_RP24</t>
  </si>
  <si>
    <t>财务摘要</t>
  </si>
  <si>
    <t>财务摘要 (002028.SZ)</t>
  </si>
  <si>
    <t>Rpt.IndicatorPS20</t>
  </si>
  <si>
    <t>每股指标</t>
  </si>
  <si>
    <t>每股指标 (002028.SZ)</t>
  </si>
  <si>
    <t>Rpt.GrowCapability20</t>
  </si>
  <si>
    <t>成长能力</t>
  </si>
  <si>
    <t>成长能力 (002028.SZ)</t>
  </si>
  <si>
    <t>Rpt.OperCapability20</t>
  </si>
  <si>
    <t>营运能力</t>
  </si>
  <si>
    <t>营运能力 (002028.SZ)</t>
  </si>
  <si>
    <t>Rpt.CapitStructSolvency20</t>
  </si>
  <si>
    <t>资本结构与偿债能力</t>
  </si>
  <si>
    <t>资本结构与偿债能力 (002028.SZ)</t>
  </si>
  <si>
    <t>Rpt.ProfEarnQuality20</t>
  </si>
  <si>
    <t>盈利能力与收益质量</t>
  </si>
  <si>
    <t>盈利能力与收益质量 (002028.SZ)</t>
  </si>
  <si>
    <t>利润表(ORIG,元)</t>
  </si>
  <si>
    <t/>
  </si>
  <si>
    <t xml:space="preserve">        报告期</t>
  </si>
  <si>
    <t xml:space="preserve">        报表类型</t>
  </si>
  <si>
    <t xml:space="preserve">        营业总收入</t>
  </si>
  <si>
    <t xml:space="preserve">                营业收入</t>
  </si>
  <si>
    <t xml:space="preserve">                其他类金融业务收入</t>
  </si>
  <si>
    <t xml:space="preserve">                        利息收入</t>
  </si>
  <si>
    <t xml:space="preserve">                        已赚保费</t>
  </si>
  <si>
    <t xml:space="preserve">                        手续费及佣金收入</t>
  </si>
  <si>
    <t xml:space="preserve">        营业总成本</t>
  </si>
  <si>
    <t xml:space="preserve">                营业成本</t>
  </si>
  <si>
    <t xml:space="preserve">                营业税金及附加</t>
  </si>
  <si>
    <t xml:space="preserve">                销售费用</t>
  </si>
  <si>
    <t xml:space="preserve">                管理费用</t>
  </si>
  <si>
    <t xml:space="preserve">                研发费用</t>
  </si>
  <si>
    <t xml:space="preserve">                财务费用</t>
  </si>
  <si>
    <t xml:space="preserve">                其中：利息费用</t>
  </si>
  <si>
    <t xml:space="preserve">                减：利息收入</t>
  </si>
  <si>
    <t xml:space="preserve">                其他业务成本(金融类)</t>
  </si>
  <si>
    <t xml:space="preserve">                        利息支出</t>
  </si>
  <si>
    <t xml:space="preserve">                        手续费及佣金支出</t>
  </si>
  <si>
    <t xml:space="preserve">                        退保金</t>
  </si>
  <si>
    <t xml:space="preserve">                        赔付支出净额</t>
  </si>
  <si>
    <t xml:space="preserve">                        提取保险合同准备金净额</t>
  </si>
  <si>
    <t xml:space="preserve">                        保单红利支出</t>
  </si>
  <si>
    <t xml:space="preserve">                        分保费用</t>
  </si>
  <si>
    <t xml:space="preserve">                加：其他收益</t>
  </si>
  <si>
    <t xml:space="preserve">                投资净收益</t>
  </si>
  <si>
    <t xml:space="preserve">                其中：对联营企业和合营企业的投资收益</t>
  </si>
  <si>
    <t xml:space="preserve">                以摊余成本计量的金融资产终止确认收益</t>
  </si>
  <si>
    <t xml:space="preserve">                净敞口套期收益</t>
  </si>
  <si>
    <t xml:space="preserve">                公允价值变动净收益</t>
  </si>
  <si>
    <t xml:space="preserve">                资产减值损失</t>
  </si>
  <si>
    <t xml:space="preserve">                信用减值损失</t>
  </si>
  <si>
    <t xml:space="preserve">                资产处置收益</t>
  </si>
  <si>
    <t xml:space="preserve">                汇兑净收益</t>
  </si>
  <si>
    <t xml:space="preserve">                加：营业利润差额(特殊报表科目)</t>
  </si>
  <si>
    <t xml:space="preserve">                营业利润差额(合计平衡项目)</t>
  </si>
  <si>
    <t xml:space="preserve">        营业利润</t>
  </si>
  <si>
    <t xml:space="preserve">                加：营业外收入</t>
  </si>
  <si>
    <t xml:space="preserve">                减：营业外支出</t>
  </si>
  <si>
    <t xml:space="preserve">                其中：非流动资产处置净损失</t>
  </si>
  <si>
    <t xml:space="preserve">                加：利润总额差额(特殊报表科目)</t>
  </si>
  <si>
    <t xml:space="preserve">                利润总额差额(合计平衡项目)</t>
  </si>
  <si>
    <t xml:space="preserve">        利润总额</t>
  </si>
  <si>
    <t xml:space="preserve">                减：所得税</t>
  </si>
  <si>
    <t xml:space="preserve">                加：未确认的投资损失</t>
  </si>
  <si>
    <t xml:space="preserve">                加：净利润差额(特殊报表科目)</t>
  </si>
  <si>
    <t xml:space="preserve">                净利润差额(合计平衡项目)</t>
  </si>
  <si>
    <t xml:space="preserve">        净利润</t>
  </si>
  <si>
    <t xml:space="preserve">                持续经营净利润</t>
  </si>
  <si>
    <t xml:space="preserve">                终止经营净利润</t>
  </si>
  <si>
    <t xml:space="preserve">                减：少数股东损益</t>
  </si>
  <si>
    <t xml:space="preserve">                归属于母公司所有者的净利润</t>
  </si>
  <si>
    <t xml:space="preserve">                加：其他综合收益</t>
  </si>
  <si>
    <t xml:space="preserve">        综合收益总额</t>
  </si>
  <si>
    <t xml:space="preserve">                减：归属于少数股东的综合收益总额</t>
  </si>
  <si>
    <t xml:space="preserve">                归属于母公司普通股东综合收益总额</t>
  </si>
  <si>
    <t xml:space="preserve">        每股收益：</t>
  </si>
  <si>
    <t xml:space="preserve">                基本每股收益</t>
  </si>
  <si>
    <t xml:space="preserve">                稀释每股收益</t>
  </si>
  <si>
    <t xml:space="preserve">        显示币种</t>
  </si>
  <si>
    <t xml:space="preserve">        原始币种</t>
  </si>
  <si>
    <t xml:space="preserve">        转换汇率</t>
  </si>
  <si>
    <t xml:space="preserve">        利率类型</t>
  </si>
  <si>
    <t xml:space="preserve">        税率</t>
  </si>
  <si>
    <t xml:space="preserve">        税率说明</t>
  </si>
  <si>
    <t xml:space="preserve">        审计意见(境内)</t>
  </si>
  <si>
    <t xml:space="preserve">        审计意见(境外)</t>
  </si>
  <si>
    <t xml:space="preserve">        调整原因</t>
  </si>
  <si>
    <t xml:space="preserve">        调整说明</t>
  </si>
  <si>
    <t xml:space="preserve">        公告日期</t>
  </si>
  <si>
    <t xml:space="preserve">        数据来源</t>
  </si>
  <si>
    <t>年报</t>
  </si>
  <si>
    <t>合并报表</t>
  </si>
  <si>
    <t>CNY</t>
  </si>
  <si>
    <t>期末汇率</t>
  </si>
  <si>
    <t>点击浏览</t>
  </si>
  <si>
    <t>标准无保留意见</t>
  </si>
  <si>
    <t>公司公告值</t>
  </si>
  <si>
    <t>现金流量表(ORIG,元)</t>
  </si>
  <si>
    <t xml:space="preserve">        经营活动产生的现金流量：</t>
  </si>
  <si>
    <t xml:space="preserve">                销售商品、提供劳务收到的现金</t>
  </si>
  <si>
    <t xml:space="preserve">                收到的税费返还</t>
  </si>
  <si>
    <t xml:space="preserve">                收到其他与经营活动有关的现金</t>
  </si>
  <si>
    <t xml:space="preserve">                经营活动现金流入(金融类)</t>
  </si>
  <si>
    <t xml:space="preserve">                        保户储金净增加额</t>
  </si>
  <si>
    <t xml:space="preserve">                        客户存款和同业存放款项净增加额</t>
  </si>
  <si>
    <t xml:space="preserve">                        向中央银行借款净增加额</t>
  </si>
  <si>
    <t xml:space="preserve">                        向其他金融机构拆入资金净增加额</t>
  </si>
  <si>
    <t xml:space="preserve">                        收取利息和手续费净增加额</t>
  </si>
  <si>
    <t xml:space="preserve">                        收到原保险合同保费取得的现金</t>
  </si>
  <si>
    <t xml:space="preserve">                        收到再保业务现金净额</t>
  </si>
  <si>
    <t xml:space="preserve">                        处置交易性金融资产净增加额</t>
  </si>
  <si>
    <t xml:space="preserve">                        拆入资金净增加额</t>
  </si>
  <si>
    <t xml:space="preserve">                        回购业务资金净增加额</t>
  </si>
  <si>
    <t xml:space="preserve">                经营活动现金流入差额(特殊报表科目)</t>
  </si>
  <si>
    <t xml:space="preserve">                经营活动现金流入差额(合计平衡项目)</t>
  </si>
  <si>
    <t xml:space="preserve">        经营活动现金流入小计</t>
  </si>
  <si>
    <t xml:space="preserve">                购买商品、接受劳务支付的现金</t>
  </si>
  <si>
    <t xml:space="preserve">                支付给职工以及为职工支付的现金</t>
  </si>
  <si>
    <t xml:space="preserve">                支付的各项税费</t>
  </si>
  <si>
    <t xml:space="preserve">                支付其他与经营活动有关的现金</t>
  </si>
  <si>
    <t xml:space="preserve">                经营活动现金流出(金融类)</t>
  </si>
  <si>
    <t xml:space="preserve">                        客户贷款及垫款净增加额</t>
  </si>
  <si>
    <t xml:space="preserve">                        存放央行和同业款项净增加额</t>
  </si>
  <si>
    <t xml:space="preserve">                        支付原保险合同赔付款项的现金</t>
  </si>
  <si>
    <t xml:space="preserve">                        支付手续费的现金</t>
  </si>
  <si>
    <t xml:space="preserve">                        支付保单红利的现金</t>
  </si>
  <si>
    <t xml:space="preserve">                经营活动现金流出差额(特殊报表科目)</t>
  </si>
  <si>
    <t xml:space="preserve">                经营活动现金流出差额(合计平衡项目)</t>
  </si>
  <si>
    <t xml:space="preserve">        经营活动现金流出小计</t>
  </si>
  <si>
    <t xml:space="preserve">                经营活动产生的现金流量净额差额(合计平衡项目)</t>
  </si>
  <si>
    <t xml:space="preserve">        经营活动产生的现金流量净额</t>
  </si>
  <si>
    <t xml:space="preserve">        投资活动产生的现金流量：</t>
  </si>
  <si>
    <t xml:space="preserve">                收回投资收到的现金</t>
  </si>
  <si>
    <t xml:space="preserve">                取得投资收益收到的现金</t>
  </si>
  <si>
    <t xml:space="preserve">                处置固定资产、无形资产和其他长期资产收回的现金净额</t>
  </si>
  <si>
    <t xml:space="preserve">                处置子公司及其他营业单位收到的现金净额</t>
  </si>
  <si>
    <t xml:space="preserve">                收到其他与投资活动有关的现金</t>
  </si>
  <si>
    <t xml:space="preserve">                投资活动现金流入差额(特殊报表科目)</t>
  </si>
  <si>
    <t xml:space="preserve">                投资活动现金流入差额(合计平衡项目)</t>
  </si>
  <si>
    <t xml:space="preserve">        投资活动现金流入小计</t>
  </si>
  <si>
    <t xml:space="preserve">                购建固定资产、无形资产和其他长期资产支付的现金</t>
  </si>
  <si>
    <t xml:space="preserve">                投资支付的现金</t>
  </si>
  <si>
    <t xml:space="preserve">                取得子公司及其他营业单位支付的现金净额</t>
  </si>
  <si>
    <t xml:space="preserve">                支付其他与投资活动有关的现金</t>
  </si>
  <si>
    <t xml:space="preserve">                投资活动现金流出差额(特殊报表科目)</t>
  </si>
  <si>
    <t xml:space="preserve">                投资活动现金流出差额(合计平衡项目)</t>
  </si>
  <si>
    <t xml:space="preserve">        投资活动现金流出小计</t>
  </si>
  <si>
    <t xml:space="preserve">                投资活动产生的现金流量净额差额(合计平衡项目)</t>
  </si>
  <si>
    <t xml:space="preserve">        投资活动产生的现金流量净额</t>
  </si>
  <si>
    <t xml:space="preserve">        筹资活动产生的现金流量：</t>
  </si>
  <si>
    <t xml:space="preserve">                吸收投资收到的现金</t>
  </si>
  <si>
    <t xml:space="preserve">                其中：子公司吸收少数股东投资收到的现金</t>
  </si>
  <si>
    <t xml:space="preserve">                取得借款收到的现金</t>
  </si>
  <si>
    <t xml:space="preserve">                收到其他与筹资活动有关的现金</t>
  </si>
  <si>
    <t xml:space="preserve">                发行债券收到的现金</t>
  </si>
  <si>
    <t xml:space="preserve">                筹资活动现金流入差额(特殊报表科目)</t>
  </si>
  <si>
    <t xml:space="preserve">                筹资活动现金流入差额(合计平衡项目)</t>
  </si>
  <si>
    <t xml:space="preserve">        筹资活动现金流入小计</t>
  </si>
  <si>
    <t xml:space="preserve">                偿还债务支付的现金</t>
  </si>
  <si>
    <t xml:space="preserve">                分配股利、利润或偿付利息支付的现金</t>
  </si>
  <si>
    <t xml:space="preserve">                其中：子公司支付给少数股东的股利、利润</t>
  </si>
  <si>
    <t xml:space="preserve">                支付其他与筹资活动有关的现金</t>
  </si>
  <si>
    <t xml:space="preserve">                筹资活动现金流出差额(特殊报表科目)</t>
  </si>
  <si>
    <t xml:space="preserve">                筹资活动现金流出差额(合计平衡项目)</t>
  </si>
  <si>
    <t xml:space="preserve">        筹资活动现金流出小计</t>
  </si>
  <si>
    <t xml:space="preserve">                筹资活动产生的现金流量净额差额(合计平衡项目)</t>
  </si>
  <si>
    <t xml:space="preserve">        筹资活动产生的现金流量净额</t>
  </si>
  <si>
    <t xml:space="preserve">        汇率变动对现金的影响</t>
  </si>
  <si>
    <t xml:space="preserve">                直接法-现金及现金等价物净增加额差额(特殊报表科目)</t>
  </si>
  <si>
    <t xml:space="preserve">                直接法-现金及现金等价物净增加额差额(合计平衡项目)</t>
  </si>
  <si>
    <t xml:space="preserve">        现金及现金等价物净增加额</t>
  </si>
  <si>
    <t xml:space="preserve">                期初现金及现金等价物余额</t>
  </si>
  <si>
    <t xml:space="preserve">                期末现金及现金等价物余额</t>
  </si>
  <si>
    <t xml:space="preserve">        补充资料：</t>
  </si>
  <si>
    <t xml:space="preserve">                净利润</t>
  </si>
  <si>
    <t xml:space="preserve">                加：资产减值准备</t>
  </si>
  <si>
    <t xml:space="preserve">                固定资产折旧、油气资产折耗、生产性生物资产折旧</t>
  </si>
  <si>
    <t xml:space="preserve">                无形资产摊销</t>
  </si>
  <si>
    <t xml:space="preserve">                使用权资产折旧</t>
  </si>
  <si>
    <t xml:space="preserve">                长期待摊费用摊销</t>
  </si>
  <si>
    <t xml:space="preserve">                待摊费用减少</t>
  </si>
  <si>
    <t xml:space="preserve">                预提费用增加</t>
  </si>
  <si>
    <t xml:space="preserve">                处置固定资产、无形资产和其他长期资产的损失</t>
  </si>
  <si>
    <t xml:space="preserve">                固定资产报废损失</t>
  </si>
  <si>
    <t xml:space="preserve">                公允价值变动损失</t>
  </si>
  <si>
    <t xml:space="preserve">                投资损失</t>
  </si>
  <si>
    <t xml:space="preserve">                递延所得税资产减少</t>
  </si>
  <si>
    <t xml:space="preserve">                递延所得税负债增加</t>
  </si>
  <si>
    <t xml:space="preserve">                存货的减少</t>
  </si>
  <si>
    <t xml:space="preserve">                经营性应收项目的减少</t>
  </si>
  <si>
    <t xml:space="preserve">                经营性应付项目的增加</t>
  </si>
  <si>
    <t xml:space="preserve">                未确认的投资损失</t>
  </si>
  <si>
    <t xml:space="preserve">                其他</t>
  </si>
  <si>
    <t xml:space="preserve">                间接法-经营活动现金流量净额差额(特殊报表科目)</t>
  </si>
  <si>
    <t xml:space="preserve">                间接法-经营活动现金流量净额差额(合计平衡项目)</t>
  </si>
  <si>
    <t xml:space="preserve">                间接法-经营活动产生的现金流量净额</t>
  </si>
  <si>
    <t xml:space="preserve">                债务转为资本</t>
  </si>
  <si>
    <t xml:space="preserve">                一年内到期的可转换公司债券</t>
  </si>
  <si>
    <t xml:space="preserve">                融资租入固定资产</t>
  </si>
  <si>
    <t xml:space="preserve">                现金的期末余额</t>
  </si>
  <si>
    <t xml:space="preserve">                减：现金的期初余额</t>
  </si>
  <si>
    <t xml:space="preserve">                加：现金等价物的期末余额</t>
  </si>
  <si>
    <t xml:space="preserve">                减：现金等价物的期初余额</t>
  </si>
  <si>
    <t xml:space="preserve">                加：间接法-现金净增加额差额(特殊报表科目)</t>
  </si>
  <si>
    <t xml:space="preserve">                间接法-现金净增加额差额(合计平衡项目)</t>
  </si>
  <si>
    <t xml:space="preserve">                间接法-现金及现金等价物净增加额</t>
  </si>
  <si>
    <t>每股指标(ORIG,元)</t>
  </si>
  <si>
    <t xml:space="preserve">        上市公司公告</t>
  </si>
  <si>
    <t xml:space="preserve">                每股收益-基本</t>
  </si>
  <si>
    <t xml:space="preserve">                每股收益-稀释</t>
  </si>
  <si>
    <t xml:space="preserve">                每股收益-扣除／基本</t>
  </si>
  <si>
    <t xml:space="preserve">                每股收益-扣除／稀释</t>
  </si>
  <si>
    <t xml:space="preserve">                每股净资产</t>
  </si>
  <si>
    <t xml:space="preserve">                每股经营活动产生的现金流量净额</t>
  </si>
  <si>
    <t xml:space="preserve">        Wind计算</t>
  </si>
  <si>
    <t xml:space="preserve">                每股收益-期末股本摊薄</t>
  </si>
  <si>
    <t xml:space="preserve">                每股收益-扣除/期末股本摊薄</t>
  </si>
  <si>
    <t xml:space="preserve">                每股营业总收入</t>
  </si>
  <si>
    <t xml:space="preserve">                每股营业收入</t>
  </si>
  <si>
    <t xml:space="preserve">                每股息税前利润</t>
  </si>
  <si>
    <t xml:space="preserve">                每股资本公积</t>
  </si>
  <si>
    <t xml:space="preserve">                每股盈余公积</t>
  </si>
  <si>
    <t xml:space="preserve">                每股未分配利润</t>
  </si>
  <si>
    <t xml:space="preserve">                每股留存收益</t>
  </si>
  <si>
    <t xml:space="preserve">                每股现金流量净额</t>
  </si>
  <si>
    <t xml:space="preserve">                每股企业自由现金流量</t>
  </si>
  <si>
    <t xml:space="preserve">                每股股东自由现金流量</t>
  </si>
  <si>
    <t>财务摘要(ORIG,元)</t>
  </si>
  <si>
    <t xml:space="preserve">        利润表摘要</t>
  </si>
  <si>
    <t xml:space="preserve">                营业总收入</t>
  </si>
  <si>
    <t xml:space="preserve">                增长率</t>
  </si>
  <si>
    <t xml:space="preserve">                营业总成本</t>
  </si>
  <si>
    <t xml:space="preserve">                营业利润</t>
  </si>
  <si>
    <t xml:space="preserve">                利润总额</t>
  </si>
  <si>
    <t xml:space="preserve">                归属母公司股东的净利润</t>
  </si>
  <si>
    <t xml:space="preserve">                非经常性损益</t>
  </si>
  <si>
    <t xml:space="preserve">                扣非后归属母公司股东的净利润</t>
  </si>
  <si>
    <t xml:space="preserve">                研发支出</t>
  </si>
  <si>
    <t xml:space="preserve">                EBIT</t>
  </si>
  <si>
    <t xml:space="preserve">                EBITDA</t>
  </si>
  <si>
    <t xml:space="preserve">        资产负债表摘要</t>
  </si>
  <si>
    <t xml:space="preserve">                流动资产</t>
  </si>
  <si>
    <t xml:space="preserve">                固定资产</t>
  </si>
  <si>
    <t xml:space="preserve">                长期股权投资</t>
  </si>
  <si>
    <t xml:space="preserve">                资产总计</t>
  </si>
  <si>
    <t xml:space="preserve">                流动负债</t>
  </si>
  <si>
    <t xml:space="preserve">                非流动负债</t>
  </si>
  <si>
    <t xml:space="preserve">                负债合计</t>
  </si>
  <si>
    <t xml:space="preserve">                股东权益</t>
  </si>
  <si>
    <t xml:space="preserve">                归属母公司股东的权益</t>
  </si>
  <si>
    <t xml:space="preserve">                资本公积金</t>
  </si>
  <si>
    <t xml:space="preserve">                盈余公积金</t>
  </si>
  <si>
    <t xml:space="preserve">                未分配利润</t>
  </si>
  <si>
    <t xml:space="preserve">        现金流量表摘要</t>
  </si>
  <si>
    <t xml:space="preserve">                销售商品提供劳务收到的现金</t>
  </si>
  <si>
    <t xml:space="preserve">                经营活动现金净流量</t>
  </si>
  <si>
    <t xml:space="preserve">                购建固定无形长期资产支付的现金</t>
  </si>
  <si>
    <t xml:space="preserve">                投资活动现金净流量</t>
  </si>
  <si>
    <t xml:space="preserve">                筹资活动现金净流量</t>
  </si>
  <si>
    <t xml:space="preserve">                现金净增加额</t>
  </si>
  <si>
    <t xml:space="preserve">                期末现金余额</t>
  </si>
  <si>
    <t xml:space="preserve">                折旧与摊销</t>
  </si>
  <si>
    <t xml:space="preserve">        关键比率</t>
  </si>
  <si>
    <t xml:space="preserve">                ROE(摊薄)(%)</t>
  </si>
  <si>
    <t xml:space="preserve">                ROE(加权)(%)</t>
  </si>
  <si>
    <t xml:space="preserve">                扣非后ROE(摊薄)(%)</t>
  </si>
  <si>
    <t xml:space="preserve">                ROE(TTM)</t>
  </si>
  <si>
    <t xml:space="preserve">                ROA(%)</t>
  </si>
  <si>
    <t xml:space="preserve">                ROIC(%)</t>
  </si>
  <si>
    <t xml:space="preserve">                销售毛利率(%)</t>
  </si>
  <si>
    <t xml:space="preserve">                销售净利率(%)</t>
  </si>
  <si>
    <t xml:space="preserve">                扣非后销售净利率(%)</t>
  </si>
  <si>
    <t xml:space="preserve">                EBIT Margin(%)</t>
  </si>
  <si>
    <t xml:space="preserve">                EBITDA Margin(%)</t>
  </si>
  <si>
    <t xml:space="preserve">                资产负债率(%)</t>
  </si>
  <si>
    <t xml:space="preserve">                资产周转率(倍)</t>
  </si>
  <si>
    <t xml:space="preserve">                销售商品和劳务收到现金/营业收入(%)</t>
  </si>
  <si>
    <t xml:space="preserve">        每股指标</t>
  </si>
  <si>
    <t xml:space="preserve">                EPS(基本)</t>
  </si>
  <si>
    <t xml:space="preserve">                EPS(稀释)</t>
  </si>
  <si>
    <t xml:space="preserve">                EPS(摊薄)</t>
  </si>
  <si>
    <t xml:space="preserve">                扣非后EPS(基本)</t>
  </si>
  <si>
    <t xml:space="preserve">                每股净资产BPS</t>
  </si>
  <si>
    <t xml:space="preserve">                每股销售额SPS</t>
  </si>
  <si>
    <t xml:space="preserve">                每股经营现金流OCFPS</t>
  </si>
  <si>
    <t xml:space="preserve">                每股现金净流量CFPS</t>
  </si>
  <si>
    <t xml:space="preserve">                每股企业自由现金流</t>
  </si>
  <si>
    <t xml:space="preserve">                P/E(TTM)</t>
  </si>
  <si>
    <t xml:space="preserve">                P/E(LYR)</t>
  </si>
  <si>
    <t xml:space="preserve">                P/B(MRQ)</t>
  </si>
  <si>
    <t xml:space="preserve">                P/S(TTM)</t>
  </si>
  <si>
    <t xml:space="preserve">        其他</t>
  </si>
  <si>
    <t xml:space="preserve">                员工总数(人)</t>
  </si>
  <si>
    <t>资产负债表(ORIG,元)</t>
  </si>
  <si>
    <t xml:space="preserve">        流动资产：</t>
  </si>
  <si>
    <t xml:space="preserve">                货币资金</t>
  </si>
  <si>
    <t xml:space="preserve">                交易性金融资产</t>
  </si>
  <si>
    <t xml:space="preserve">                衍生金融资产</t>
  </si>
  <si>
    <t xml:space="preserve">                应收票据及应收账款</t>
  </si>
  <si>
    <t xml:space="preserve">                        应收票据</t>
  </si>
  <si>
    <t xml:space="preserve">                        应收账款</t>
  </si>
  <si>
    <t xml:space="preserve">                应收款项融资</t>
  </si>
  <si>
    <t xml:space="preserve">                预付款项</t>
  </si>
  <si>
    <t xml:space="preserve">                其他应收款(合计)</t>
  </si>
  <si>
    <t xml:space="preserve">                        应收股利</t>
  </si>
  <si>
    <t xml:space="preserve">                        应收利息</t>
  </si>
  <si>
    <t xml:space="preserve">                        其他应收款</t>
  </si>
  <si>
    <t xml:space="preserve">                买入返售金融资产</t>
  </si>
  <si>
    <t xml:space="preserve">                存货</t>
  </si>
  <si>
    <t xml:space="preserve">                其中：消耗性生物资产</t>
  </si>
  <si>
    <t xml:space="preserve">                合同资产</t>
  </si>
  <si>
    <t xml:space="preserve">                划分为持有待售的资产</t>
  </si>
  <si>
    <t xml:space="preserve">                一年内到期的非流动资产</t>
  </si>
  <si>
    <t xml:space="preserve">                待摊费用</t>
  </si>
  <si>
    <t xml:space="preserve">                其他流动资产</t>
  </si>
  <si>
    <t xml:space="preserve">                其他金融类流动资产</t>
  </si>
  <si>
    <t xml:space="preserve">                        结算备付金</t>
  </si>
  <si>
    <t xml:space="preserve">                        拆出资金</t>
  </si>
  <si>
    <t xml:space="preserve">                        应收保费</t>
  </si>
  <si>
    <t xml:space="preserve">                        应收分保账款</t>
  </si>
  <si>
    <t xml:space="preserve">                        应收分保合同准备金</t>
  </si>
  <si>
    <t xml:space="preserve">                流动资产差额(特殊报表科目)</t>
  </si>
  <si>
    <t xml:space="preserve">                流动资产差额(合计平衡项目)</t>
  </si>
  <si>
    <t xml:space="preserve">        流动资产合计</t>
  </si>
  <si>
    <t xml:space="preserve">        非流动资产：</t>
  </si>
  <si>
    <t xml:space="preserve">                发放贷款及垫款</t>
  </si>
  <si>
    <t xml:space="preserve">                以公允价值且其变动计入其他综合收益的金融资产</t>
  </si>
  <si>
    <t xml:space="preserve">                以摊余成本计量的金融资产</t>
  </si>
  <si>
    <t xml:space="preserve">                债权投资</t>
  </si>
  <si>
    <t xml:space="preserve">                其他债权投资</t>
  </si>
  <si>
    <t xml:space="preserve">                可供出售金融资产</t>
  </si>
  <si>
    <t xml:space="preserve">                其他权益工具投资</t>
  </si>
  <si>
    <t xml:space="preserve">                持有至到期投资</t>
  </si>
  <si>
    <t xml:space="preserve">                其他非流动金融资产</t>
  </si>
  <si>
    <t xml:space="preserve">                长期应收款</t>
  </si>
  <si>
    <t xml:space="preserve">                投资性房地产</t>
  </si>
  <si>
    <t xml:space="preserve">                固定资产(合计)</t>
  </si>
  <si>
    <t xml:space="preserve">                        固定资产</t>
  </si>
  <si>
    <t xml:space="preserve">                        固定资产清理</t>
  </si>
  <si>
    <t xml:space="preserve">                在建工程(合计)</t>
  </si>
  <si>
    <t xml:space="preserve">                        在建工程</t>
  </si>
  <si>
    <t xml:space="preserve">                        工程物资</t>
  </si>
  <si>
    <t xml:space="preserve">                生产性生物资产</t>
  </si>
  <si>
    <t xml:space="preserve">                油气资产</t>
  </si>
  <si>
    <t xml:space="preserve">                使用权资产</t>
  </si>
  <si>
    <t xml:space="preserve">                无形资产</t>
  </si>
  <si>
    <t xml:space="preserve">                开发支出</t>
  </si>
  <si>
    <t xml:space="preserve">                商誉</t>
  </si>
  <si>
    <t xml:space="preserve">                长期待摊费用</t>
  </si>
  <si>
    <t xml:space="preserve">                递延所得税资产</t>
  </si>
  <si>
    <t xml:space="preserve">                其他非流动资产</t>
  </si>
  <si>
    <t xml:space="preserve">                非流动资产差额(特殊报表科目)</t>
  </si>
  <si>
    <t xml:space="preserve">                非流动资产差额(合计平衡项目)</t>
  </si>
  <si>
    <t xml:space="preserve">        非流动资产合计</t>
  </si>
  <si>
    <t xml:space="preserve">                资产差额(特殊报表科目)</t>
  </si>
  <si>
    <t xml:space="preserve">                资产差额(合计平衡项目)</t>
  </si>
  <si>
    <t xml:space="preserve">        资产总计</t>
  </si>
  <si>
    <t xml:space="preserve">        流动负债：</t>
  </si>
  <si>
    <t xml:space="preserve">                短期借款</t>
  </si>
  <si>
    <t xml:space="preserve">                交易性金融负债</t>
  </si>
  <si>
    <t xml:space="preserve">                衍生金融负债</t>
  </si>
  <si>
    <t xml:space="preserve">                应付票据及应付账款</t>
  </si>
  <si>
    <t xml:space="preserve">                        应付票据</t>
  </si>
  <si>
    <t xml:space="preserve">                        应付账款</t>
  </si>
  <si>
    <t xml:space="preserve">                预收款项</t>
  </si>
  <si>
    <t xml:space="preserve">                合同负债</t>
  </si>
  <si>
    <t xml:space="preserve">                应付手续费及佣金</t>
  </si>
  <si>
    <t xml:space="preserve">                应付职工薪酬</t>
  </si>
  <si>
    <t xml:space="preserve">                应交税费</t>
  </si>
  <si>
    <t xml:space="preserve">                其他应付款(合计)</t>
  </si>
  <si>
    <t xml:space="preserve">                        应付利息</t>
  </si>
  <si>
    <t xml:space="preserve">                        应付股利</t>
  </si>
  <si>
    <t xml:space="preserve">                        其他应付款</t>
  </si>
  <si>
    <t xml:space="preserve">                划分为持有待售的负债</t>
  </si>
  <si>
    <t xml:space="preserve">                一年内到期的非流动负债</t>
  </si>
  <si>
    <t xml:space="preserve">                预提费用</t>
  </si>
  <si>
    <t xml:space="preserve">                递延收益-流动负债</t>
  </si>
  <si>
    <t xml:space="preserve">                应付短期债券</t>
  </si>
  <si>
    <t xml:space="preserve">                其他流动负债</t>
  </si>
  <si>
    <t xml:space="preserve">                其他金融类流动负债</t>
  </si>
  <si>
    <t xml:space="preserve">                        向中央银行借款</t>
  </si>
  <si>
    <t xml:space="preserve">                        吸收存款及同业存放</t>
  </si>
  <si>
    <t xml:space="preserve">                        拆入资金</t>
  </si>
  <si>
    <t xml:space="preserve">                        卖出回购金融资产款</t>
  </si>
  <si>
    <t xml:space="preserve">                        应付分保账款</t>
  </si>
  <si>
    <t xml:space="preserve">                        保险合同准备金</t>
  </si>
  <si>
    <t xml:space="preserve">                        代理买卖证券款</t>
  </si>
  <si>
    <t xml:space="preserve">                        代理承销证券款</t>
  </si>
  <si>
    <t xml:space="preserve">                流动负债差额(特殊报表科目)</t>
  </si>
  <si>
    <t xml:space="preserve">                流动负债差额(合计平衡项目)</t>
  </si>
  <si>
    <t xml:space="preserve">        流动负债合计</t>
  </si>
  <si>
    <t xml:space="preserve">        非流动负债：</t>
  </si>
  <si>
    <t xml:space="preserve">                长期借款</t>
  </si>
  <si>
    <t xml:space="preserve">                应付债券</t>
  </si>
  <si>
    <t xml:space="preserve">                租赁负债</t>
  </si>
  <si>
    <t xml:space="preserve">                长期应付款(合计)</t>
  </si>
  <si>
    <t xml:space="preserve">                        长期应付款</t>
  </si>
  <si>
    <t xml:space="preserve">                        专项应付款</t>
  </si>
  <si>
    <t xml:space="preserve">                长期应付职工薪酬</t>
  </si>
  <si>
    <t xml:space="preserve">                预计负债</t>
  </si>
  <si>
    <t xml:space="preserve">                递延所得税负债</t>
  </si>
  <si>
    <t xml:space="preserve">                递延收益-非流动负债</t>
  </si>
  <si>
    <t xml:space="preserve">                其他非流动负债</t>
  </si>
  <si>
    <t xml:space="preserve">                非流动负债差额(特殊报表科目)</t>
  </si>
  <si>
    <t xml:space="preserve">                非流动负债差额(合计平衡项目)</t>
  </si>
  <si>
    <t xml:space="preserve">        非流动负债合计</t>
  </si>
  <si>
    <t xml:space="preserve">                负债差额(特殊报表科目)</t>
  </si>
  <si>
    <t xml:space="preserve">                负债差额(合计平衡项目)</t>
  </si>
  <si>
    <t xml:space="preserve">        负债合计</t>
  </si>
  <si>
    <t xml:space="preserve">        所有者权益(或股东权益)：</t>
  </si>
  <si>
    <t xml:space="preserve">                实收资本(或股本)</t>
  </si>
  <si>
    <t xml:space="preserve">                其它权益工具</t>
  </si>
  <si>
    <t xml:space="preserve">                其中：优先股</t>
  </si>
  <si>
    <t xml:space="preserve">                永续债</t>
  </si>
  <si>
    <t xml:space="preserve">                减：库存股</t>
  </si>
  <si>
    <t xml:space="preserve">                其它综合收益</t>
  </si>
  <si>
    <t xml:space="preserve">                专项储备</t>
  </si>
  <si>
    <t xml:space="preserve">                一般风险准备</t>
  </si>
  <si>
    <t xml:space="preserve">                外币报表折算差额</t>
  </si>
  <si>
    <t xml:space="preserve">                股东权益差额(特殊报表科目)</t>
  </si>
  <si>
    <t xml:space="preserve">                股权权益差额(合计平衡项目)</t>
  </si>
  <si>
    <t xml:space="preserve">        归属于母公司所有者权益合计</t>
  </si>
  <si>
    <t xml:space="preserve">                少数股东权益</t>
  </si>
  <si>
    <t xml:space="preserve">        所有者权益合计</t>
  </si>
  <si>
    <t xml:space="preserve">                负债及股东权益差额(特殊报表项目)</t>
  </si>
  <si>
    <t xml:space="preserve">                负债及股东权益差额(合计平衡项目)</t>
  </si>
  <si>
    <t xml:space="preserve">                负债和所有者权益总计</t>
  </si>
  <si>
    <t>资本结构与偿债能力(ORIG,元)</t>
  </si>
  <si>
    <t xml:space="preserve">        资本结构</t>
  </si>
  <si>
    <t xml:space="preserve">                资产负债率</t>
  </si>
  <si>
    <t xml:space="preserve">                剔除预收账款后的资产负债率(公告口径)</t>
  </si>
  <si>
    <t xml:space="preserve">                剔除预收账款后的资产负债率</t>
  </si>
  <si>
    <t xml:space="preserve">                长期资本负债率</t>
  </si>
  <si>
    <t xml:space="preserve">                长期资产适合率</t>
  </si>
  <si>
    <t xml:space="preserve">                权益乘数</t>
  </si>
  <si>
    <t xml:space="preserve">                流动资产／总资产</t>
  </si>
  <si>
    <t xml:space="preserve">                非流动资产／总资产</t>
  </si>
  <si>
    <t xml:space="preserve">                有形资产／总资产</t>
  </si>
  <si>
    <t xml:space="preserve">                非流动负债权益比率</t>
  </si>
  <si>
    <t xml:space="preserve">                流动负债权益比率</t>
  </si>
  <si>
    <t xml:space="preserve">                归属母公司股东的权益／全部投入资本</t>
  </si>
  <si>
    <t xml:space="preserve">                带息债务／全部投入资本</t>
  </si>
  <si>
    <t xml:space="preserve">                流动负债／负债合计</t>
  </si>
  <si>
    <t xml:space="preserve">                非流动负债／负债合计</t>
  </si>
  <si>
    <t xml:space="preserve">                资本固定化比率</t>
  </si>
  <si>
    <t xml:space="preserve">        偿债能力</t>
  </si>
  <si>
    <t xml:space="preserve">                流动比率</t>
  </si>
  <si>
    <t xml:space="preserve">                速动比率</t>
  </si>
  <si>
    <t xml:space="preserve">                保守速动比率</t>
  </si>
  <si>
    <t xml:space="preserve">                现金比率</t>
  </si>
  <si>
    <t xml:space="preserve">                现金到期债务比</t>
  </si>
  <si>
    <t xml:space="preserve">                现金流量利息保障倍数</t>
  </si>
  <si>
    <t xml:space="preserve">                产权比率</t>
  </si>
  <si>
    <t xml:space="preserve">                归属母公司股东的权益／负债合计</t>
  </si>
  <si>
    <t xml:space="preserve">                归属母公司股东的权益／带息债务</t>
  </si>
  <si>
    <t xml:space="preserve">                有形资产／负债合计</t>
  </si>
  <si>
    <t xml:space="preserve">                有形资产／带息债务</t>
  </si>
  <si>
    <t xml:space="preserve">                有形资产／净债务</t>
  </si>
  <si>
    <t xml:space="preserve">                息税折旧摊销前利润／负债合计</t>
  </si>
  <si>
    <t xml:space="preserve">                经营活动产生的现金流量净额／负债合计</t>
  </si>
  <si>
    <t xml:space="preserve">                经营活动产生的现金流量净额／带息债务</t>
  </si>
  <si>
    <t xml:space="preserve">                经营活动产生的现金流量净额／流动负债</t>
  </si>
  <si>
    <t xml:space="preserve">                经营活动产生的现金流量净额／净债务</t>
  </si>
  <si>
    <t xml:space="preserve">                经营活动产生的现金流量净额/非流动负债</t>
  </si>
  <si>
    <t xml:space="preserve">                非筹资性现金净流量与流动负债的比率</t>
  </si>
  <si>
    <t xml:space="preserve">                非筹资性现金净流量与负债总额的比率</t>
  </si>
  <si>
    <t xml:space="preserve">                已获利息倍数(EBIT／利息费用)</t>
  </si>
  <si>
    <t xml:space="preserve">                长期债务与营运资金比率</t>
  </si>
  <si>
    <t xml:space="preserve">                长期负债占比</t>
  </si>
  <si>
    <t xml:space="preserve">                有形净值债务率</t>
  </si>
  <si>
    <t xml:space="preserve">                净债务/股权价值</t>
  </si>
  <si>
    <t xml:space="preserve">                带息债务/股权价值</t>
  </si>
  <si>
    <t xml:space="preserve">                EBITDA/带息债务</t>
  </si>
  <si>
    <t xml:space="preserve">                全部债务/EBITDA</t>
  </si>
  <si>
    <t xml:space="preserve">                EBITDA/利息费用</t>
  </si>
  <si>
    <t>营运能力(ORIG,元)</t>
  </si>
  <si>
    <t xml:space="preserve">        营运能力</t>
  </si>
  <si>
    <t xml:space="preserve">                营业周期</t>
  </si>
  <si>
    <t xml:space="preserve">                存货周转天数</t>
  </si>
  <si>
    <t xml:space="preserve">                应收账款周转天数</t>
  </si>
  <si>
    <t xml:space="preserve">                存货周转率</t>
  </si>
  <si>
    <t xml:space="preserve">                应收账款周转率</t>
  </si>
  <si>
    <t xml:space="preserve">                流动资产周转率</t>
  </si>
  <si>
    <t xml:space="preserve">                固定资产周转率</t>
  </si>
  <si>
    <t xml:space="preserve">                总资产周转率</t>
  </si>
  <si>
    <t xml:space="preserve">                应付账款周转率</t>
  </si>
  <si>
    <t xml:space="preserve">                应付账款周转天数</t>
  </si>
  <si>
    <t xml:space="preserve">                净营业周期</t>
  </si>
  <si>
    <t xml:space="preserve">                营运资本周转率</t>
  </si>
  <si>
    <t xml:space="preserve">                非流动资产周转率</t>
  </si>
  <si>
    <t>盈利能力与收益质量(ORIG,元)</t>
  </si>
  <si>
    <t xml:space="preserve">        盈利能力</t>
  </si>
  <si>
    <t xml:space="preserve">                净资产收益率-摊薄</t>
  </si>
  <si>
    <t xml:space="preserve">                净资产收益率-加权</t>
  </si>
  <si>
    <t xml:space="preserve">                净资产收益率-平均</t>
  </si>
  <si>
    <t xml:space="preserve">                净资产收益率-扣除／摊薄</t>
  </si>
  <si>
    <t xml:space="preserve">                净资产收益率-扣除／加权</t>
  </si>
  <si>
    <t xml:space="preserve">                净资产收益率-扣除／平均</t>
  </si>
  <si>
    <t xml:space="preserve">                净资产收益率-增发条件</t>
  </si>
  <si>
    <t xml:space="preserve">                净资产收益率-年化</t>
  </si>
  <si>
    <t xml:space="preserve">                总资产报酬率</t>
  </si>
  <si>
    <t xml:space="preserve">                总资产报酬率-年化</t>
  </si>
  <si>
    <t xml:space="preserve">                总资产净利率</t>
  </si>
  <si>
    <t xml:space="preserve">                总资产净利率-年化</t>
  </si>
  <si>
    <t xml:space="preserve">                投入资本回报率</t>
  </si>
  <si>
    <t xml:space="preserve">                人力投入回报率(ROP)</t>
  </si>
  <si>
    <t xml:space="preserve">                销售净利率</t>
  </si>
  <si>
    <t xml:space="preserve">                销售毛利率</t>
  </si>
  <si>
    <t xml:space="preserve">                销售成本率</t>
  </si>
  <si>
    <t xml:space="preserve">                销售期间费用率</t>
  </si>
  <si>
    <t xml:space="preserve">                净利润／营业总收入</t>
  </si>
  <si>
    <t xml:space="preserve">                营业利润／营业总收入</t>
  </si>
  <si>
    <t xml:space="preserve">                息税前利润／营业总收入</t>
  </si>
  <si>
    <t xml:space="preserve">                EBITDA/营业总收入</t>
  </si>
  <si>
    <t xml:space="preserve">                营业总成本／营业总收入</t>
  </si>
  <si>
    <t xml:space="preserve">                销售费用／营业总收入</t>
  </si>
  <si>
    <t xml:space="preserve">                管理费用／营业总收入</t>
  </si>
  <si>
    <t xml:space="preserve">                财务费用／营业总收入</t>
  </si>
  <si>
    <t xml:space="preserve">                研发费用/营业总收入(%)</t>
  </si>
  <si>
    <t xml:space="preserve">                资产减值损失／营业总收入</t>
  </si>
  <si>
    <t xml:space="preserve">                成本费用利润率</t>
  </si>
  <si>
    <t xml:space="preserve">                资产减值损失/营业利润</t>
  </si>
  <si>
    <t xml:space="preserve">                主营业务比率</t>
  </si>
  <si>
    <t xml:space="preserve">        收益质量</t>
  </si>
  <si>
    <t xml:space="preserve">                经营活动净收益／利润总额</t>
  </si>
  <si>
    <t xml:space="preserve">                价值变动净收益／利润总额</t>
  </si>
  <si>
    <t xml:space="preserve">                营业外收支净额／利润总额</t>
  </si>
  <si>
    <t xml:space="preserve">                所得税／利润总额</t>
  </si>
  <si>
    <t xml:space="preserve">                扣除非经常损益后的净利润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</si>
</sst>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[Blue]#,##0.00;[Red]\-#,##0.00"/>
    <numFmt numFmtId="178" formatCode="#,##0.0000"/>
  </numFmts>
  <fonts count="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C4DEF7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176" fontId="0" fillId="3" borderId="1" xfId="0" applyNumberFormat="1" applyFill="1" applyBorder="1" applyAlignment="1">
      <alignment horizontal="right"/>
    </xf>
    <xf numFmtId="177" fontId="0" fillId="4" borderId="1" xfId="0" applyNumberFormat="1" applyFill="1" applyBorder="1" applyAlignment="1">
      <alignment horizontal="right"/>
    </xf>
    <xf numFmtId="177" fontId="0" fillId="0" borderId="0" xfId="0" applyNumberFormat="1" applyAlignment="1">
      <alignment horizontal="right"/>
    </xf>
    <xf numFmtId="178" fontId="0" fillId="4" borderId="1" xfId="0" applyNumberFormat="1" applyFill="1" applyBorder="1" applyAlignment="1">
      <alignment horizontal="right"/>
    </xf>
    <xf numFmtId="178" fontId="0" fillId="0" borderId="0" xfId="0" applyNumberFormat="1" applyAlignment="1">
      <alignment horizontal="right"/>
    </xf>
    <xf numFmtId="176" fontId="0" fillId="0" borderId="0" xfId="0" applyNumberFormat="1" applyAlignment="1">
      <alignment horizontal="right"/>
    </xf>
    <xf numFmtId="176" fontId="0" fillId="4" borderId="1" xfId="0" applyNumberFormat="1" applyFill="1" applyBorder="1" applyAlignment="1">
      <alignment horizontal="right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Library/WindFunc/windfunc.xlam" TargetMode="External"/><Relationship Id="rId2" Type="http://schemas.openxmlformats.org/officeDocument/2006/relationships/externalLinkPath" Target="/Library/WindFunc/windfunc.xlam" TargetMode="External"/><Relationship Id="rId1" Type="http://schemas.openxmlformats.org/officeDocument/2006/relationships/externalLinkPath" Target="/Library/WindFunc/windfunc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definedNames>
      <definedName name="WFR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/>
  </sheetViews>
  <sheetFormatPr baseColWidth="10" defaultColWidth="8.83203125" defaultRowHeight="14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>
        <v>9</v>
      </c>
    </row>
  </sheetData>
  <phoneticPr fontId="1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6"/>
  <sheetViews>
    <sheetView workbookViewId="0"/>
  </sheetViews>
  <sheetFormatPr baseColWidth="10" defaultColWidth="8.83203125" defaultRowHeight="14"/>
  <cols>
    <col min="1" max="1" width="123.6640625" bestFit="1" customWidth="1"/>
    <col min="2" max="2" width="24.1640625" bestFit="1" customWidth="1"/>
    <col min="3" max="6" width="12" bestFit="1" customWidth="1"/>
  </cols>
  <sheetData>
    <row r="1" spans="1:6">
      <c r="A1" t="s">
        <v>7</v>
      </c>
      <c r="B1" t="s">
        <v>1</v>
      </c>
    </row>
    <row r="2" spans="1:6">
      <c r="A2" t="s">
        <v>8</v>
      </c>
      <c r="B2" t="s">
        <v>34</v>
      </c>
    </row>
    <row r="3" spans="1:6">
      <c r="A3" t="s">
        <v>10</v>
      </c>
      <c r="B3" t="s">
        <v>35</v>
      </c>
    </row>
    <row r="4" spans="1:6">
      <c r="A4" t="s">
        <v>36</v>
      </c>
    </row>
    <row r="5" spans="1:6">
      <c r="A5" t="str">
        <f>[1]!WFR(B1,"2021:2025","Func=Rpt.ProfEarnQuality20","rptType=1","singleSeason=0","unit=1","currencyType=ORIG","order=RIGHT","rate=HISTORY","version=1","quarterindic=0","showcurrency=0","reportPeriod=24","cols=5;rows=40")</f>
        <v xml:space="preserve">                                                                                                              </v>
      </c>
    </row>
    <row r="6" spans="1:6">
      <c r="A6" s="1" t="s">
        <v>511</v>
      </c>
      <c r="B6" s="1"/>
      <c r="C6" s="1"/>
      <c r="D6" s="1"/>
      <c r="E6" s="1"/>
      <c r="F6" s="1"/>
    </row>
    <row r="7" spans="1:6">
      <c r="A7" s="2" t="s">
        <v>38</v>
      </c>
      <c r="B7" s="4">
        <v>44561</v>
      </c>
      <c r="C7" s="4">
        <v>44926</v>
      </c>
      <c r="D7" s="4">
        <v>45291</v>
      </c>
      <c r="E7" s="4">
        <v>45657</v>
      </c>
      <c r="F7" s="4">
        <v>46022</v>
      </c>
    </row>
    <row r="8" spans="1:6">
      <c r="A8" s="3" t="s">
        <v>39</v>
      </c>
      <c r="B8" s="5" t="s">
        <v>111</v>
      </c>
      <c r="C8" s="5" t="s">
        <v>111</v>
      </c>
      <c r="D8" s="5" t="s">
        <v>111</v>
      </c>
      <c r="E8" s="5" t="s">
        <v>111</v>
      </c>
      <c r="F8" s="5" t="s">
        <v>111</v>
      </c>
    </row>
    <row r="9" spans="1:6">
      <c r="A9" s="3" t="s">
        <v>512</v>
      </c>
      <c r="B9" s="6"/>
      <c r="C9" s="6"/>
      <c r="D9" s="6"/>
      <c r="E9" s="6"/>
      <c r="F9" s="6"/>
    </row>
    <row r="10" spans="1:6">
      <c r="A10" s="3" t="s">
        <v>513</v>
      </c>
      <c r="B10" s="5">
        <v>14.308299999999999</v>
      </c>
      <c r="C10" s="5">
        <v>13.3073</v>
      </c>
      <c r="D10" s="5">
        <v>15.014799999999999</v>
      </c>
      <c r="E10" s="5">
        <v>16.552099999999999</v>
      </c>
      <c r="F10" s="5">
        <v>20.3324</v>
      </c>
    </row>
    <row r="11" spans="1:6">
      <c r="A11" s="3" t="s">
        <v>514</v>
      </c>
      <c r="B11" s="6">
        <v>16.100000000000001</v>
      </c>
      <c r="C11" s="6">
        <v>13.92</v>
      </c>
      <c r="D11" s="6">
        <v>15.9</v>
      </c>
      <c r="E11" s="6">
        <v>18.05</v>
      </c>
      <c r="F11" s="6">
        <v>22.63</v>
      </c>
    </row>
    <row r="12" spans="1:6">
      <c r="A12" s="3" t="s">
        <v>515</v>
      </c>
      <c r="B12" s="5">
        <v>16.085000000000001</v>
      </c>
      <c r="C12" s="5">
        <v>13.9146</v>
      </c>
      <c r="D12" s="5">
        <v>15.946300000000001</v>
      </c>
      <c r="E12" s="5">
        <v>18.0029</v>
      </c>
      <c r="F12" s="5">
        <v>22.6037</v>
      </c>
    </row>
    <row r="13" spans="1:6">
      <c r="A13" s="3" t="s">
        <v>516</v>
      </c>
      <c r="B13" s="6">
        <v>13.284700000000001</v>
      </c>
      <c r="C13" s="6">
        <v>12.738200000000001</v>
      </c>
      <c r="D13" s="6">
        <v>13.684200000000001</v>
      </c>
      <c r="E13" s="6">
        <v>15.1736</v>
      </c>
      <c r="F13" s="6">
        <v>19.050599999999999</v>
      </c>
    </row>
    <row r="14" spans="1:6">
      <c r="A14" s="3" t="s">
        <v>517</v>
      </c>
      <c r="B14" s="5">
        <v>14.95</v>
      </c>
      <c r="C14" s="5">
        <v>13.33</v>
      </c>
      <c r="D14" s="5">
        <v>14.49</v>
      </c>
      <c r="E14" s="5">
        <v>16.55</v>
      </c>
      <c r="F14" s="5">
        <v>21.2</v>
      </c>
    </row>
    <row r="15" spans="1:6">
      <c r="A15" s="3" t="s">
        <v>518</v>
      </c>
      <c r="B15" s="6">
        <v>14.9343</v>
      </c>
      <c r="C15" s="6">
        <v>13.3195</v>
      </c>
      <c r="D15" s="6">
        <v>14.533200000000001</v>
      </c>
      <c r="E15" s="6">
        <v>16.503599999999999</v>
      </c>
      <c r="F15" s="6">
        <v>21.178799999999999</v>
      </c>
    </row>
    <row r="16" spans="1:6">
      <c r="A16" s="3" t="s">
        <v>519</v>
      </c>
      <c r="B16" s="5">
        <v>14.95</v>
      </c>
      <c r="C16" s="5">
        <v>13.33</v>
      </c>
      <c r="D16" s="5">
        <v>14.49</v>
      </c>
      <c r="E16" s="5">
        <v>16.55</v>
      </c>
      <c r="F16" s="5">
        <v>21.2</v>
      </c>
    </row>
    <row r="17" spans="1:6">
      <c r="A17" s="3" t="s">
        <v>520</v>
      </c>
      <c r="B17" s="6">
        <v>16.085000000000001</v>
      </c>
      <c r="C17" s="6">
        <v>13.9146</v>
      </c>
      <c r="D17" s="6">
        <v>15.946300000000001</v>
      </c>
      <c r="E17" s="6">
        <v>18.0029</v>
      </c>
      <c r="F17" s="6">
        <v>22.6037</v>
      </c>
    </row>
    <row r="18" spans="1:6">
      <c r="A18" s="3" t="s">
        <v>521</v>
      </c>
      <c r="B18" s="5">
        <v>11.1668</v>
      </c>
      <c r="C18" s="5">
        <v>8.9133999999999993</v>
      </c>
      <c r="D18" s="5">
        <v>10.106999999999999</v>
      </c>
      <c r="E18" s="5">
        <v>11.2781</v>
      </c>
      <c r="F18" s="5">
        <v>13.78</v>
      </c>
    </row>
    <row r="19" spans="1:6">
      <c r="A19" s="3" t="s">
        <v>522</v>
      </c>
      <c r="B19" s="6">
        <v>11.1668</v>
      </c>
      <c r="C19" s="6">
        <v>8.9133999999999993</v>
      </c>
      <c r="D19" s="6">
        <v>10.106999999999999</v>
      </c>
      <c r="E19" s="6">
        <v>11.2781</v>
      </c>
      <c r="F19" s="6">
        <v>13.78</v>
      </c>
    </row>
    <row r="20" spans="1:6">
      <c r="A20" s="3" t="s">
        <v>523</v>
      </c>
      <c r="B20" s="5">
        <v>10.1828</v>
      </c>
      <c r="C20" s="5">
        <v>8.6919000000000004</v>
      </c>
      <c r="D20" s="5">
        <v>9.3399000000000001</v>
      </c>
      <c r="E20" s="5">
        <v>9.8789999999999996</v>
      </c>
      <c r="F20" s="5">
        <v>12.228300000000001</v>
      </c>
    </row>
    <row r="21" spans="1:6">
      <c r="A21" s="3" t="s">
        <v>524</v>
      </c>
      <c r="B21" s="6">
        <v>10.1828</v>
      </c>
      <c r="C21" s="6">
        <v>8.6919000000000004</v>
      </c>
      <c r="D21" s="6">
        <v>9.3399000000000001</v>
      </c>
      <c r="E21" s="6">
        <v>9.8789999999999996</v>
      </c>
      <c r="F21" s="6">
        <v>12.228300000000001</v>
      </c>
    </row>
    <row r="22" spans="1:6">
      <c r="A22" s="3" t="s">
        <v>525</v>
      </c>
      <c r="B22" s="5">
        <v>16.389600000000002</v>
      </c>
      <c r="C22" s="5">
        <v>13.9879</v>
      </c>
      <c r="D22" s="5">
        <v>15.474500000000001</v>
      </c>
      <c r="E22" s="5">
        <v>17.227499999999999</v>
      </c>
      <c r="F22" s="5">
        <v>22.0824</v>
      </c>
    </row>
    <row r="23" spans="1:6">
      <c r="A23" s="3" t="s">
        <v>526</v>
      </c>
      <c r="B23" s="6">
        <v>132.07339999999999</v>
      </c>
      <c r="C23" s="6">
        <v>109.04949999999999</v>
      </c>
      <c r="D23" s="6">
        <v>114.4935</v>
      </c>
      <c r="E23" s="6">
        <v>122.6687</v>
      </c>
      <c r="F23" s="6">
        <v>147.2073</v>
      </c>
    </row>
    <row r="24" spans="1:6">
      <c r="A24" s="3" t="s">
        <v>527</v>
      </c>
      <c r="B24" s="5">
        <v>14.632199999999999</v>
      </c>
      <c r="C24" s="5">
        <v>12.2186</v>
      </c>
      <c r="D24" s="5">
        <v>12.9094</v>
      </c>
      <c r="E24" s="5">
        <v>13.487</v>
      </c>
      <c r="F24" s="5">
        <v>15.133800000000001</v>
      </c>
    </row>
    <row r="25" spans="1:6">
      <c r="A25" s="3" t="s">
        <v>528</v>
      </c>
      <c r="B25" s="6">
        <v>30.478100000000001</v>
      </c>
      <c r="C25" s="6">
        <v>26.325299999999999</v>
      </c>
      <c r="D25" s="6">
        <v>29.4998</v>
      </c>
      <c r="E25" s="6">
        <v>31.247299999999999</v>
      </c>
      <c r="F25" s="6">
        <v>30.774799999999999</v>
      </c>
    </row>
    <row r="26" spans="1:6">
      <c r="A26" s="3" t="s">
        <v>529</v>
      </c>
      <c r="B26" s="5">
        <v>69.521900000000002</v>
      </c>
      <c r="C26" s="5">
        <v>73.674700000000001</v>
      </c>
      <c r="D26" s="5">
        <v>70.500200000000007</v>
      </c>
      <c r="E26" s="5">
        <v>68.752700000000004</v>
      </c>
      <c r="F26" s="5">
        <v>69.225200000000001</v>
      </c>
    </row>
    <row r="27" spans="1:6">
      <c r="A27" s="3" t="s">
        <v>530</v>
      </c>
      <c r="B27" s="6">
        <v>14.317600000000001</v>
      </c>
      <c r="C27" s="6">
        <v>12.750299999999999</v>
      </c>
      <c r="D27" s="6">
        <v>14.8805</v>
      </c>
      <c r="E27" s="6">
        <v>15.010999999999999</v>
      </c>
      <c r="F27" s="6">
        <v>13.4689</v>
      </c>
    </row>
    <row r="28" spans="1:6">
      <c r="A28" s="3" t="s">
        <v>531</v>
      </c>
      <c r="B28" s="5">
        <v>14.632199999999999</v>
      </c>
      <c r="C28" s="5">
        <v>12.2186</v>
      </c>
      <c r="D28" s="5">
        <v>12.9094</v>
      </c>
      <c r="E28" s="5">
        <v>13.487</v>
      </c>
      <c r="F28" s="5">
        <v>15.133800000000001</v>
      </c>
    </row>
    <row r="29" spans="1:6">
      <c r="A29" s="3" t="s">
        <v>532</v>
      </c>
      <c r="B29" s="6">
        <v>16.1798</v>
      </c>
      <c r="C29" s="6">
        <v>12.7357</v>
      </c>
      <c r="D29" s="6">
        <v>14.270300000000001</v>
      </c>
      <c r="E29" s="6">
        <v>15.734400000000001</v>
      </c>
      <c r="F29" s="6">
        <v>17.314800000000002</v>
      </c>
    </row>
    <row r="30" spans="1:6">
      <c r="A30" s="3" t="s">
        <v>533</v>
      </c>
      <c r="B30" s="5">
        <v>16.046299999999999</v>
      </c>
      <c r="C30" s="5">
        <v>12.53</v>
      </c>
      <c r="D30" s="5">
        <v>13.9697</v>
      </c>
      <c r="E30" s="5">
        <v>15.3969</v>
      </c>
      <c r="F30" s="5">
        <v>17.054200000000002</v>
      </c>
    </row>
    <row r="31" spans="1:6">
      <c r="A31" s="3" t="s">
        <v>534</v>
      </c>
      <c r="B31" s="6">
        <v>17.215499999999999</v>
      </c>
      <c r="C31" s="6">
        <v>13.848800000000001</v>
      </c>
      <c r="D31" s="6">
        <v>15.6265</v>
      </c>
      <c r="E31" s="6">
        <v>17.0473</v>
      </c>
      <c r="F31" s="6">
        <v>18.527200000000001</v>
      </c>
    </row>
    <row r="32" spans="1:6">
      <c r="A32" s="3" t="s">
        <v>535</v>
      </c>
      <c r="B32" s="5">
        <v>85.194800000000001</v>
      </c>
      <c r="C32" s="5">
        <v>88.063100000000006</v>
      </c>
      <c r="D32" s="5">
        <v>87.706000000000003</v>
      </c>
      <c r="E32" s="5">
        <v>86.175399999999996</v>
      </c>
      <c r="F32" s="5">
        <v>84.366900000000001</v>
      </c>
    </row>
    <row r="33" spans="1:6">
      <c r="A33" s="3" t="s">
        <v>536</v>
      </c>
      <c r="B33" s="6">
        <v>4.7735000000000003</v>
      </c>
      <c r="C33" s="6">
        <v>4.4114000000000004</v>
      </c>
      <c r="D33" s="6">
        <v>4.6734</v>
      </c>
      <c r="E33" s="6">
        <v>4.9683000000000002</v>
      </c>
      <c r="F33" s="6">
        <v>4.7714999999999996</v>
      </c>
    </row>
    <row r="34" spans="1:6">
      <c r="A34" s="3" t="s">
        <v>537</v>
      </c>
      <c r="B34" s="5">
        <v>9.3078000000000003</v>
      </c>
      <c r="C34" s="5">
        <v>8.4329999999999998</v>
      </c>
      <c r="D34" s="5">
        <v>10.231199999999999</v>
      </c>
      <c r="E34" s="5">
        <v>10.0867</v>
      </c>
      <c r="F34" s="5">
        <v>8.7327999999999992</v>
      </c>
    </row>
    <row r="35" spans="1:6">
      <c r="A35" s="3" t="s">
        <v>538</v>
      </c>
      <c r="B35" s="6">
        <v>0.23630000000000001</v>
      </c>
      <c r="C35" s="6">
        <v>-9.4100000000000003E-2</v>
      </c>
      <c r="D35" s="6">
        <v>-2.41E-2</v>
      </c>
      <c r="E35" s="6">
        <v>-4.3900000000000002E-2</v>
      </c>
      <c r="F35" s="6">
        <v>-3.5299999999999998E-2</v>
      </c>
    </row>
    <row r="36" spans="1:6">
      <c r="A36" s="3" t="s">
        <v>539</v>
      </c>
      <c r="B36" s="5">
        <v>6.3975999999999997</v>
      </c>
      <c r="C36" s="5">
        <v>6.3880999999999997</v>
      </c>
      <c r="D36" s="5">
        <v>7.3581000000000003</v>
      </c>
      <c r="E36" s="5">
        <v>7.1807999999999996</v>
      </c>
      <c r="F36" s="5">
        <v>6.0373999999999999</v>
      </c>
    </row>
    <row r="37" spans="1:6">
      <c r="A37" s="3" t="s">
        <v>540</v>
      </c>
      <c r="B37" s="6">
        <v>-0.20899999999999999</v>
      </c>
      <c r="C37" s="6">
        <v>4.1200000000000001E-2</v>
      </c>
      <c r="D37" s="6">
        <v>-1.0547</v>
      </c>
      <c r="E37" s="6">
        <v>-0.98229999999999995</v>
      </c>
      <c r="F37" s="6">
        <v>-0.12570000000000001</v>
      </c>
    </row>
    <row r="38" spans="1:6">
      <c r="A38" s="3" t="s">
        <v>541</v>
      </c>
      <c r="B38" s="5">
        <v>17.4526</v>
      </c>
      <c r="C38" s="5">
        <v>14.1378</v>
      </c>
      <c r="D38" s="5">
        <v>15.1198</v>
      </c>
      <c r="E38" s="5">
        <v>16.101199999999999</v>
      </c>
      <c r="F38" s="5">
        <v>18.300999999999998</v>
      </c>
    </row>
    <row r="39" spans="1:6">
      <c r="A39" s="3" t="s">
        <v>542</v>
      </c>
      <c r="B39" s="6">
        <v>-1.2916000000000001</v>
      </c>
      <c r="C39" s="6">
        <v>0.32369999999999999</v>
      </c>
      <c r="D39" s="6">
        <v>-7.3907999999999996</v>
      </c>
      <c r="E39" s="6">
        <v>-6.2430000000000003</v>
      </c>
      <c r="F39" s="6">
        <v>-0.72599999999999998</v>
      </c>
    </row>
    <row r="40" spans="1:6">
      <c r="A40" s="3" t="s">
        <v>543</v>
      </c>
      <c r="B40" s="5">
        <v>100.2281</v>
      </c>
      <c r="C40" s="5">
        <v>100.8173</v>
      </c>
      <c r="D40" s="5">
        <v>100.3768</v>
      </c>
      <c r="E40" s="5">
        <v>100.0699</v>
      </c>
      <c r="F40" s="5">
        <v>100.2812</v>
      </c>
    </row>
    <row r="41" spans="1:6">
      <c r="A41" s="3" t="s">
        <v>544</v>
      </c>
      <c r="B41" s="6"/>
      <c r="C41" s="6"/>
      <c r="D41" s="6"/>
      <c r="E41" s="6"/>
      <c r="F41" s="6"/>
    </row>
    <row r="42" spans="1:6">
      <c r="A42" s="3" t="s">
        <v>545</v>
      </c>
      <c r="B42" s="5">
        <v>91.712900000000005</v>
      </c>
      <c r="C42" s="5">
        <v>94.493700000000004</v>
      </c>
      <c r="D42" s="5">
        <v>86.475700000000003</v>
      </c>
      <c r="E42" s="5">
        <v>87.923599999999993</v>
      </c>
      <c r="F42" s="5">
        <v>90.541499999999999</v>
      </c>
    </row>
    <row r="43" spans="1:6">
      <c r="A43" s="3" t="s">
        <v>546</v>
      </c>
      <c r="B43" s="6">
        <v>1.5130999999999999</v>
      </c>
      <c r="C43" s="6">
        <v>-2.3872</v>
      </c>
      <c r="D43" s="6">
        <v>1.8733</v>
      </c>
      <c r="E43" s="6">
        <v>3.1438999999999999</v>
      </c>
      <c r="F43" s="6">
        <v>2.1322999999999999</v>
      </c>
    </row>
    <row r="44" spans="1:6">
      <c r="A44" s="3" t="s">
        <v>547</v>
      </c>
      <c r="B44" s="5">
        <v>-0.2281</v>
      </c>
      <c r="C44" s="5">
        <v>-0.81730000000000003</v>
      </c>
      <c r="D44" s="5">
        <v>-0.37680000000000002</v>
      </c>
      <c r="E44" s="5">
        <v>-6.9900000000000004E-2</v>
      </c>
      <c r="F44" s="5">
        <v>-0.28120000000000001</v>
      </c>
    </row>
    <row r="45" spans="1:6">
      <c r="A45" s="3" t="s">
        <v>548</v>
      </c>
      <c r="B45" s="6">
        <v>9.3588000000000005</v>
      </c>
      <c r="C45" s="6">
        <v>3.2764000000000002</v>
      </c>
      <c r="D45" s="6">
        <v>9.1959</v>
      </c>
      <c r="E45" s="6">
        <v>14.223599999999999</v>
      </c>
      <c r="F45" s="6">
        <v>12.350300000000001</v>
      </c>
    </row>
    <row r="46" spans="1:6">
      <c r="A46" s="3" t="s">
        <v>549</v>
      </c>
      <c r="B46" s="5">
        <v>92.8459</v>
      </c>
      <c r="C46" s="5">
        <v>95.723200000000006</v>
      </c>
      <c r="D46" s="5">
        <v>91.138099999999994</v>
      </c>
      <c r="E46" s="5">
        <v>91.6721</v>
      </c>
      <c r="F46" s="5">
        <v>93.696100000000001</v>
      </c>
    </row>
  </sheetData>
  <phoneticPr fontId="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9"/>
  <sheetViews>
    <sheetView workbookViewId="0"/>
  </sheetViews>
  <sheetFormatPr baseColWidth="10" defaultColWidth="8.83203125" defaultRowHeight="14"/>
  <cols>
    <col min="1" max="1" width="123.6640625" bestFit="1" customWidth="1"/>
    <col min="2" max="2" width="18.6640625" bestFit="1" customWidth="1"/>
    <col min="3" max="6" width="19.6640625" bestFit="1" customWidth="1"/>
  </cols>
  <sheetData>
    <row r="1" spans="1:6">
      <c r="A1" t="s">
        <v>7</v>
      </c>
      <c r="B1" t="s">
        <v>1</v>
      </c>
    </row>
    <row r="2" spans="1:6">
      <c r="A2" t="s">
        <v>8</v>
      </c>
      <c r="B2" t="s">
        <v>9</v>
      </c>
    </row>
    <row r="3" spans="1:6">
      <c r="A3" t="s">
        <v>10</v>
      </c>
      <c r="B3" t="s">
        <v>11</v>
      </c>
    </row>
    <row r="4" spans="1:6">
      <c r="A4" t="s">
        <v>12</v>
      </c>
    </row>
    <row r="5" spans="1:6">
      <c r="A5" t="str">
        <f>[1]!WFR(B1,"2021:2025","Func=Rpt.IS23","rptType=1","singleSeason=0","unit=1","currencyType=ORIG","order=RIGHT","rate=HISTORY","version=1","quarterindic=0","showcurrency=1","reportPeriod=24","cols=5;rows=73")</f>
        <v xml:space="preserve">                                                                                                              </v>
      </c>
    </row>
    <row r="6" spans="1:6">
      <c r="A6" s="1" t="s">
        <v>37</v>
      </c>
      <c r="B6" s="1"/>
      <c r="C6" s="1"/>
      <c r="D6" s="1"/>
      <c r="E6" s="1"/>
      <c r="F6" s="1"/>
    </row>
    <row r="7" spans="1:6">
      <c r="A7" s="2" t="s">
        <v>38</v>
      </c>
      <c r="B7" s="4">
        <v>44561</v>
      </c>
      <c r="C7" s="4">
        <v>44926</v>
      </c>
      <c r="D7" s="4">
        <v>45291</v>
      </c>
      <c r="E7" s="4">
        <v>45657</v>
      </c>
      <c r="F7" s="4">
        <v>46022</v>
      </c>
    </row>
    <row r="8" spans="1:6">
      <c r="A8" s="3" t="s">
        <v>39</v>
      </c>
      <c r="B8" s="5" t="s">
        <v>111</v>
      </c>
      <c r="C8" s="5" t="s">
        <v>111</v>
      </c>
      <c r="D8" s="5" t="s">
        <v>111</v>
      </c>
      <c r="E8" s="5" t="s">
        <v>111</v>
      </c>
      <c r="F8" s="5" t="s">
        <v>111</v>
      </c>
    </row>
    <row r="9" spans="1:6">
      <c r="A9" s="3" t="s">
        <v>40</v>
      </c>
      <c r="B9" s="6" t="s">
        <v>112</v>
      </c>
      <c r="C9" s="6" t="s">
        <v>112</v>
      </c>
      <c r="D9" s="6" t="s">
        <v>112</v>
      </c>
      <c r="E9" s="6" t="s">
        <v>112</v>
      </c>
      <c r="F9" s="6" t="s">
        <v>112</v>
      </c>
    </row>
    <row r="10" spans="1:6">
      <c r="A10" s="3" t="s">
        <v>41</v>
      </c>
      <c r="B10" s="5">
        <v>8695335076.9699993</v>
      </c>
      <c r="C10" s="5">
        <v>10537097608.15</v>
      </c>
      <c r="D10" s="5">
        <v>12460028391.719999</v>
      </c>
      <c r="E10" s="5">
        <v>15458068522.4</v>
      </c>
      <c r="F10" s="5">
        <v>21539031405.330002</v>
      </c>
    </row>
    <row r="11" spans="1:6">
      <c r="A11" s="3" t="s">
        <v>42</v>
      </c>
      <c r="B11" s="6">
        <v>8695335076.9699993</v>
      </c>
      <c r="C11" s="6">
        <v>10537097608.15</v>
      </c>
      <c r="D11" s="6">
        <v>12460028391.719999</v>
      </c>
      <c r="E11" s="6">
        <v>15458068522.4</v>
      </c>
      <c r="F11" s="6">
        <v>21539031405.330002</v>
      </c>
    </row>
    <row r="12" spans="1:6">
      <c r="A12" s="3" t="s">
        <v>43</v>
      </c>
      <c r="B12" s="5"/>
      <c r="C12" s="5"/>
      <c r="D12" s="5"/>
      <c r="E12" s="5"/>
      <c r="F12" s="5"/>
    </row>
    <row r="13" spans="1:6">
      <c r="A13" s="3" t="s">
        <v>44</v>
      </c>
      <c r="B13" s="6"/>
      <c r="C13" s="6"/>
      <c r="D13" s="6"/>
      <c r="E13" s="6"/>
      <c r="F13" s="6"/>
    </row>
    <row r="14" spans="1:6">
      <c r="A14" s="3" t="s">
        <v>45</v>
      </c>
      <c r="B14" s="5"/>
      <c r="C14" s="5"/>
      <c r="D14" s="5"/>
      <c r="E14" s="5"/>
      <c r="F14" s="5"/>
    </row>
    <row r="15" spans="1:6">
      <c r="A15" s="3" t="s">
        <v>46</v>
      </c>
      <c r="B15" s="6"/>
      <c r="C15" s="6"/>
      <c r="D15" s="6"/>
      <c r="E15" s="6"/>
      <c r="F15" s="6"/>
    </row>
    <row r="16" spans="1:6">
      <c r="A16" s="3" t="s">
        <v>47</v>
      </c>
      <c r="B16" s="5">
        <v>7345377315.5</v>
      </c>
      <c r="C16" s="5">
        <v>9178785356.0599995</v>
      </c>
      <c r="D16" s="5">
        <v>10716492941.549999</v>
      </c>
      <c r="E16" s="5">
        <v>13046894090.77</v>
      </c>
      <c r="F16" s="5">
        <v>17935901814.950001</v>
      </c>
    </row>
    <row r="17" spans="1:6">
      <c r="A17" s="3" t="s">
        <v>48</v>
      </c>
      <c r="B17" s="6">
        <v>6045166036.7600002</v>
      </c>
      <c r="C17" s="6">
        <v>7763175219.1999998</v>
      </c>
      <c r="D17" s="6">
        <v>8784341078.8600006</v>
      </c>
      <c r="E17" s="6">
        <v>10627846023.48</v>
      </c>
      <c r="F17" s="6">
        <v>14910437575.959999</v>
      </c>
    </row>
    <row r="18" spans="1:6">
      <c r="A18" s="3" t="s">
        <v>49</v>
      </c>
      <c r="B18" s="5">
        <v>55251560.079999998</v>
      </c>
      <c r="C18" s="5">
        <v>72098195.629999995</v>
      </c>
      <c r="D18" s="5">
        <v>78039592.489999995</v>
      </c>
      <c r="E18" s="5">
        <v>98639864.689999998</v>
      </c>
      <c r="F18" s="5">
        <v>124393098.54000001</v>
      </c>
    </row>
    <row r="19" spans="1:6">
      <c r="A19" s="3" t="s">
        <v>50</v>
      </c>
      <c r="B19" s="6">
        <v>415070585.26999998</v>
      </c>
      <c r="C19" s="6">
        <v>464836538.06999999</v>
      </c>
      <c r="D19" s="6">
        <v>582306034.98000002</v>
      </c>
      <c r="E19" s="6">
        <v>767997611.86000001</v>
      </c>
      <c r="F19" s="6">
        <v>1027725880.42</v>
      </c>
    </row>
    <row r="20" spans="1:6">
      <c r="A20" s="3" t="s">
        <v>51</v>
      </c>
      <c r="B20" s="5">
        <v>253049040.74000001</v>
      </c>
      <c r="C20" s="5">
        <v>215469152.53</v>
      </c>
      <c r="D20" s="5">
        <v>357994192.74000001</v>
      </c>
      <c r="E20" s="5">
        <v>449184315.58999997</v>
      </c>
      <c r="F20" s="5">
        <v>580552594.65999997</v>
      </c>
    </row>
    <row r="21" spans="1:6">
      <c r="A21" s="3" t="s">
        <v>52</v>
      </c>
      <c r="B21" s="6">
        <v>556296819.13</v>
      </c>
      <c r="C21" s="6">
        <v>673124776.73000002</v>
      </c>
      <c r="D21" s="6">
        <v>916820528.19000006</v>
      </c>
      <c r="E21" s="6">
        <v>1110019938.4000001</v>
      </c>
      <c r="F21" s="6">
        <v>1300401224.78</v>
      </c>
    </row>
    <row r="22" spans="1:6">
      <c r="A22" s="3" t="s">
        <v>53</v>
      </c>
      <c r="B22" s="5">
        <v>20543273.52</v>
      </c>
      <c r="C22" s="5">
        <v>-9918526.0999999996</v>
      </c>
      <c r="D22" s="5">
        <v>-3008485.71</v>
      </c>
      <c r="E22" s="5">
        <v>-6793663.25</v>
      </c>
      <c r="F22" s="5">
        <v>-7608559.4100000001</v>
      </c>
    </row>
    <row r="23" spans="1:6">
      <c r="A23" s="3" t="s">
        <v>54</v>
      </c>
      <c r="B23" s="6">
        <v>3426499.03</v>
      </c>
      <c r="C23" s="6">
        <v>5046489.51</v>
      </c>
      <c r="D23" s="6">
        <v>6496944.9500000002</v>
      </c>
      <c r="E23" s="6">
        <v>7809509.9900000002</v>
      </c>
      <c r="F23" s="6">
        <v>11104526.73</v>
      </c>
    </row>
    <row r="24" spans="1:6">
      <c r="A24" s="3" t="s">
        <v>55</v>
      </c>
      <c r="B24" s="5">
        <v>11836767.32</v>
      </c>
      <c r="C24" s="5">
        <v>15847398.17</v>
      </c>
      <c r="D24" s="5">
        <v>37280318.039999999</v>
      </c>
      <c r="E24" s="5">
        <v>58276584.759999998</v>
      </c>
      <c r="F24" s="5">
        <v>56771985.670000002</v>
      </c>
    </row>
    <row r="25" spans="1:6">
      <c r="A25" s="3" t="s">
        <v>56</v>
      </c>
      <c r="B25" s="6"/>
      <c r="C25" s="6"/>
      <c r="D25" s="6"/>
      <c r="E25" s="6"/>
      <c r="F25" s="6"/>
    </row>
    <row r="26" spans="1:6">
      <c r="A26" s="3" t="s">
        <v>57</v>
      </c>
      <c r="B26" s="5"/>
      <c r="C26" s="5"/>
      <c r="D26" s="5"/>
      <c r="E26" s="5"/>
      <c r="F26" s="5"/>
    </row>
    <row r="27" spans="1:6">
      <c r="A27" s="3" t="s">
        <v>58</v>
      </c>
      <c r="B27" s="6"/>
      <c r="C27" s="6"/>
      <c r="D27" s="6"/>
      <c r="E27" s="6"/>
      <c r="F27" s="6"/>
    </row>
    <row r="28" spans="1:6">
      <c r="A28" s="3" t="s">
        <v>59</v>
      </c>
      <c r="B28" s="5"/>
      <c r="C28" s="5"/>
      <c r="D28" s="5"/>
      <c r="E28" s="5"/>
      <c r="F28" s="5"/>
    </row>
    <row r="29" spans="1:6">
      <c r="A29" s="3" t="s">
        <v>60</v>
      </c>
      <c r="B29" s="6"/>
      <c r="C29" s="6"/>
      <c r="D29" s="6"/>
      <c r="E29" s="6"/>
      <c r="F29" s="6"/>
    </row>
    <row r="30" spans="1:6">
      <c r="A30" s="3" t="s">
        <v>61</v>
      </c>
      <c r="B30" s="5"/>
      <c r="C30" s="5"/>
      <c r="D30" s="5"/>
      <c r="E30" s="5"/>
      <c r="F30" s="5"/>
    </row>
    <row r="31" spans="1:6">
      <c r="A31" s="3" t="s">
        <v>62</v>
      </c>
      <c r="B31" s="6"/>
      <c r="C31" s="6"/>
      <c r="D31" s="6"/>
      <c r="E31" s="6"/>
      <c r="F31" s="6"/>
    </row>
    <row r="32" spans="1:6">
      <c r="A32" s="3" t="s">
        <v>63</v>
      </c>
      <c r="B32" s="5"/>
      <c r="C32" s="5"/>
      <c r="D32" s="5"/>
      <c r="E32" s="5"/>
      <c r="F32" s="5"/>
    </row>
    <row r="33" spans="1:6">
      <c r="A33" s="3" t="s">
        <v>64</v>
      </c>
      <c r="B33" s="6">
        <v>98937554.209999993</v>
      </c>
      <c r="C33" s="6">
        <v>114876575.88</v>
      </c>
      <c r="D33" s="6">
        <v>212308542.05000001</v>
      </c>
      <c r="E33" s="6">
        <v>218012034.94</v>
      </c>
      <c r="F33" s="6">
        <v>283001152.64999998</v>
      </c>
    </row>
    <row r="34" spans="1:6">
      <c r="A34" s="3" t="s">
        <v>65</v>
      </c>
      <c r="B34" s="5">
        <v>10864398.34</v>
      </c>
      <c r="C34" s="5">
        <v>6470402.7999999998</v>
      </c>
      <c r="D34" s="5">
        <v>19790422.780000001</v>
      </c>
      <c r="E34" s="5">
        <v>47189126.539999999</v>
      </c>
      <c r="F34" s="5">
        <v>56022750.840000004</v>
      </c>
    </row>
    <row r="35" spans="1:6">
      <c r="A35" s="3" t="s">
        <v>66</v>
      </c>
      <c r="B35" s="6">
        <v>-398665.59</v>
      </c>
      <c r="C35" s="6">
        <v>-1168365.1299999999</v>
      </c>
      <c r="D35" s="6">
        <v>259269.92</v>
      </c>
      <c r="E35" s="6">
        <v>210259.85</v>
      </c>
      <c r="F35" s="6">
        <v>6003748.7000000002</v>
      </c>
    </row>
    <row r="36" spans="1:6">
      <c r="A36" s="3" t="s">
        <v>67</v>
      </c>
      <c r="B36" s="5"/>
      <c r="C36" s="5"/>
      <c r="D36" s="5"/>
      <c r="E36" s="5"/>
      <c r="F36" s="5"/>
    </row>
    <row r="37" spans="1:6">
      <c r="A37" s="3" t="s">
        <v>68</v>
      </c>
      <c r="B37" s="6"/>
      <c r="C37" s="6"/>
      <c r="D37" s="6"/>
      <c r="E37" s="6"/>
      <c r="F37" s="6"/>
    </row>
    <row r="38" spans="1:6">
      <c r="A38" s="3" t="s">
        <v>69</v>
      </c>
      <c r="B38" s="5">
        <v>10375146.199999999</v>
      </c>
      <c r="C38" s="5">
        <v>-38246437.420000002</v>
      </c>
      <c r="D38" s="5">
        <v>13392678.779999999</v>
      </c>
      <c r="E38" s="5">
        <v>29224625.579999998</v>
      </c>
      <c r="F38" s="5">
        <v>23275401.620000001</v>
      </c>
    </row>
    <row r="39" spans="1:6">
      <c r="A39" s="3" t="s">
        <v>70</v>
      </c>
      <c r="B39" s="6">
        <v>-18171971.370000001</v>
      </c>
      <c r="C39" s="6">
        <v>4343890.6100000003</v>
      </c>
      <c r="D39" s="6">
        <v>-131413997.04000001</v>
      </c>
      <c r="E39" s="6">
        <v>-151844700.31</v>
      </c>
      <c r="F39" s="6">
        <v>-27073899.309999999</v>
      </c>
    </row>
    <row r="40" spans="1:6">
      <c r="A40" s="3" t="s">
        <v>71</v>
      </c>
      <c r="B40" s="5">
        <v>-44424811.090000004</v>
      </c>
      <c r="C40" s="5">
        <v>-104852344.58</v>
      </c>
      <c r="D40" s="5">
        <v>-80281949.849999994</v>
      </c>
      <c r="E40" s="5">
        <v>-122316033.8</v>
      </c>
      <c r="F40" s="5">
        <v>-208836722.02000001</v>
      </c>
    </row>
    <row r="41" spans="1:6">
      <c r="A41" s="3" t="s">
        <v>72</v>
      </c>
      <c r="B41" s="6">
        <v>-651233.15</v>
      </c>
      <c r="C41" s="6">
        <v>1073272.1000000001</v>
      </c>
      <c r="D41" s="6">
        <v>753132.5</v>
      </c>
      <c r="E41" s="6">
        <v>793546.61</v>
      </c>
      <c r="F41" s="6">
        <v>-80523.69</v>
      </c>
    </row>
    <row r="42" spans="1:6">
      <c r="A42" s="3" t="s">
        <v>73</v>
      </c>
      <c r="B42" s="5"/>
      <c r="C42" s="5"/>
      <c r="D42" s="5"/>
      <c r="E42" s="5"/>
      <c r="F42" s="5"/>
    </row>
    <row r="43" spans="1:6">
      <c r="A43" s="3" t="s">
        <v>74</v>
      </c>
      <c r="B43" s="6"/>
      <c r="C43" s="6"/>
      <c r="D43" s="6"/>
      <c r="E43" s="6"/>
      <c r="F43" s="6"/>
    </row>
    <row r="44" spans="1:6">
      <c r="A44" s="3" t="s">
        <v>75</v>
      </c>
      <c r="B44" s="5"/>
      <c r="C44" s="5"/>
      <c r="D44" s="5"/>
      <c r="E44" s="5"/>
      <c r="F44" s="5"/>
    </row>
    <row r="45" spans="1:6">
      <c r="A45" s="3" t="s">
        <v>76</v>
      </c>
      <c r="B45" s="6">
        <v>1406886844.6099999</v>
      </c>
      <c r="C45" s="6">
        <v>1341977611.48</v>
      </c>
      <c r="D45" s="6">
        <v>1778084279.3900001</v>
      </c>
      <c r="E45" s="6">
        <v>2432233031.1900001</v>
      </c>
      <c r="F45" s="6">
        <v>3729437750.4699998</v>
      </c>
    </row>
    <row r="46" spans="1:6">
      <c r="A46" s="3" t="s">
        <v>77</v>
      </c>
      <c r="B46" s="5">
        <v>8687192.1999999993</v>
      </c>
      <c r="C46" s="5">
        <v>6165493.0499999998</v>
      </c>
      <c r="D46" s="5">
        <v>4404926.37</v>
      </c>
      <c r="E46" s="5">
        <v>8920331.3000000007</v>
      </c>
      <c r="F46" s="5">
        <v>8186641.4100000001</v>
      </c>
    </row>
    <row r="47" spans="1:6">
      <c r="A47" s="3" t="s">
        <v>78</v>
      </c>
      <c r="B47" s="6">
        <v>11888464.939999999</v>
      </c>
      <c r="C47" s="6">
        <v>17044903.93</v>
      </c>
      <c r="D47" s="6">
        <v>11078770.67</v>
      </c>
      <c r="E47" s="6">
        <v>10619265.710000001</v>
      </c>
      <c r="F47" s="6">
        <v>18645267.920000002</v>
      </c>
    </row>
    <row r="48" spans="1:6">
      <c r="A48" s="3" t="s">
        <v>79</v>
      </c>
      <c r="B48" s="5"/>
      <c r="C48" s="5"/>
      <c r="D48" s="5"/>
      <c r="E48" s="5"/>
      <c r="F48" s="5"/>
    </row>
    <row r="49" spans="1:6">
      <c r="A49" s="3" t="s">
        <v>80</v>
      </c>
      <c r="B49" s="6"/>
      <c r="C49" s="6"/>
      <c r="D49" s="6"/>
      <c r="E49" s="6"/>
      <c r="F49" s="6"/>
    </row>
    <row r="50" spans="1:6">
      <c r="A50" s="3" t="s">
        <v>81</v>
      </c>
      <c r="B50" s="5"/>
      <c r="C50" s="5"/>
      <c r="D50" s="5"/>
      <c r="E50" s="5"/>
      <c r="F50" s="5"/>
    </row>
    <row r="51" spans="1:6">
      <c r="A51" s="3" t="s">
        <v>82</v>
      </c>
      <c r="B51" s="6">
        <v>1403685571.8699999</v>
      </c>
      <c r="C51" s="6">
        <v>1331098200.5999999</v>
      </c>
      <c r="D51" s="6">
        <v>1771410435.0899999</v>
      </c>
      <c r="E51" s="6">
        <v>2430534096.7800002</v>
      </c>
      <c r="F51" s="6">
        <v>3718979123.96</v>
      </c>
    </row>
    <row r="52" spans="1:6">
      <c r="A52" s="3" t="s">
        <v>83</v>
      </c>
      <c r="B52" s="5">
        <v>131367841.25</v>
      </c>
      <c r="C52" s="5">
        <v>43612053.979999997</v>
      </c>
      <c r="D52" s="5">
        <v>162896275.58000001</v>
      </c>
      <c r="E52" s="5">
        <v>345709458.33999997</v>
      </c>
      <c r="F52" s="5">
        <v>459303600.26999998</v>
      </c>
    </row>
    <row r="53" spans="1:6">
      <c r="A53" s="3" t="s">
        <v>84</v>
      </c>
      <c r="B53" s="6"/>
      <c r="C53" s="6"/>
      <c r="D53" s="6"/>
      <c r="E53" s="6"/>
      <c r="F53" s="6"/>
    </row>
    <row r="54" spans="1:6">
      <c r="A54" s="3" t="s">
        <v>85</v>
      </c>
      <c r="B54" s="5"/>
      <c r="C54" s="5"/>
      <c r="D54" s="5"/>
      <c r="E54" s="5"/>
      <c r="F54" s="5"/>
    </row>
    <row r="55" spans="1:6">
      <c r="A55" s="3" t="s">
        <v>86</v>
      </c>
      <c r="B55" s="6"/>
      <c r="C55" s="6"/>
      <c r="D55" s="6"/>
      <c r="E55" s="6"/>
      <c r="F55" s="6"/>
    </row>
    <row r="56" spans="1:6">
      <c r="A56" s="3" t="s">
        <v>87</v>
      </c>
      <c r="B56" s="5">
        <v>1272317730.6199999</v>
      </c>
      <c r="C56" s="5">
        <v>1287486146.6199999</v>
      </c>
      <c r="D56" s="5">
        <v>1608514159.51</v>
      </c>
      <c r="E56" s="5">
        <v>2084824638.4400001</v>
      </c>
      <c r="F56" s="5">
        <v>3259675523.6900001</v>
      </c>
    </row>
    <row r="57" spans="1:6">
      <c r="A57" s="3" t="s">
        <v>88</v>
      </c>
      <c r="B57" s="6">
        <v>1272317730.6199999</v>
      </c>
      <c r="C57" s="6">
        <v>1287486146.6199999</v>
      </c>
      <c r="D57" s="6">
        <v>1608514159.51</v>
      </c>
      <c r="E57" s="6">
        <v>2084824638.4400001</v>
      </c>
      <c r="F57" s="6">
        <v>3259675523.6900001</v>
      </c>
    </row>
    <row r="58" spans="1:6">
      <c r="A58" s="3" t="s">
        <v>89</v>
      </c>
      <c r="B58" s="5"/>
      <c r="C58" s="5"/>
      <c r="D58" s="5"/>
      <c r="E58" s="5"/>
      <c r="F58" s="5"/>
    </row>
    <row r="59" spans="1:6">
      <c r="A59" s="3" t="s">
        <v>90</v>
      </c>
      <c r="B59" s="6">
        <v>74648159.030000001</v>
      </c>
      <c r="C59" s="6">
        <v>67074939.060000002</v>
      </c>
      <c r="D59" s="6">
        <v>49343749.880000003</v>
      </c>
      <c r="E59" s="6">
        <v>35755087.960000001</v>
      </c>
      <c r="F59" s="6">
        <v>109532858.65000001</v>
      </c>
    </row>
    <row r="60" spans="1:6">
      <c r="A60" s="3" t="s">
        <v>91</v>
      </c>
      <c r="B60" s="5">
        <v>1197669571.5899999</v>
      </c>
      <c r="C60" s="5">
        <v>1220411207.5599999</v>
      </c>
      <c r="D60" s="5">
        <v>1559170409.6300001</v>
      </c>
      <c r="E60" s="5">
        <v>2049069550.48</v>
      </c>
      <c r="F60" s="5">
        <v>3150142665.04</v>
      </c>
    </row>
    <row r="61" spans="1:6">
      <c r="A61" s="3" t="s">
        <v>92</v>
      </c>
      <c r="B61" s="6">
        <v>724363212.41999996</v>
      </c>
      <c r="C61" s="6">
        <v>-344164775.12</v>
      </c>
      <c r="D61" s="6">
        <v>55427073.079999998</v>
      </c>
      <c r="E61" s="6">
        <v>2958531.33</v>
      </c>
      <c r="F61" s="6">
        <v>8332690.7699999996</v>
      </c>
    </row>
    <row r="62" spans="1:6">
      <c r="A62" s="3" t="s">
        <v>93</v>
      </c>
      <c r="B62" s="5">
        <v>1996680943.04</v>
      </c>
      <c r="C62" s="5">
        <v>943321371.5</v>
      </c>
      <c r="D62" s="5">
        <v>1663941232.5899999</v>
      </c>
      <c r="E62" s="5">
        <v>2087783169.77</v>
      </c>
      <c r="F62" s="5">
        <v>3268008214.46</v>
      </c>
    </row>
    <row r="63" spans="1:6">
      <c r="A63" s="3" t="s">
        <v>94</v>
      </c>
      <c r="B63" s="6">
        <v>74648159.030000001</v>
      </c>
      <c r="C63" s="6">
        <v>67074939.060000002</v>
      </c>
      <c r="D63" s="6">
        <v>49343749.880000003</v>
      </c>
      <c r="E63" s="6">
        <v>35755087.960000001</v>
      </c>
      <c r="F63" s="6">
        <v>109532858.65000001</v>
      </c>
    </row>
    <row r="64" spans="1:6">
      <c r="A64" s="3" t="s">
        <v>95</v>
      </c>
      <c r="B64" s="5">
        <v>1922032784.01</v>
      </c>
      <c r="C64" s="5">
        <v>876246432.44000006</v>
      </c>
      <c r="D64" s="5">
        <v>1614597482.71</v>
      </c>
      <c r="E64" s="5">
        <v>2052028081.8099999</v>
      </c>
      <c r="F64" s="5">
        <v>3158475355.8099999</v>
      </c>
    </row>
    <row r="65" spans="1:6">
      <c r="A65" s="3" t="s">
        <v>96</v>
      </c>
      <c r="B65" s="6"/>
      <c r="C65" s="6"/>
      <c r="D65" s="6"/>
      <c r="E65" s="6"/>
      <c r="F65" s="6"/>
    </row>
    <row r="66" spans="1:6">
      <c r="A66" s="3" t="s">
        <v>97</v>
      </c>
      <c r="B66" s="5">
        <v>1.57</v>
      </c>
      <c r="C66" s="5">
        <v>1.59</v>
      </c>
      <c r="D66" s="5">
        <v>2.02</v>
      </c>
      <c r="E66" s="5">
        <v>2.64</v>
      </c>
      <c r="F66" s="5">
        <v>4.04</v>
      </c>
    </row>
    <row r="67" spans="1:6">
      <c r="A67" s="3" t="s">
        <v>98</v>
      </c>
      <c r="B67" s="6">
        <v>1.57</v>
      </c>
      <c r="C67" s="6">
        <v>1.59</v>
      </c>
      <c r="D67" s="6">
        <v>2.02</v>
      </c>
      <c r="E67" s="6">
        <v>2.64</v>
      </c>
      <c r="F67" s="6">
        <v>4.01</v>
      </c>
    </row>
    <row r="68" spans="1:6">
      <c r="A68" s="3" t="s">
        <v>99</v>
      </c>
      <c r="B68" s="7" t="s">
        <v>113</v>
      </c>
      <c r="C68" s="7" t="s">
        <v>113</v>
      </c>
      <c r="D68" s="7" t="s">
        <v>113</v>
      </c>
      <c r="E68" s="7" t="s">
        <v>113</v>
      </c>
      <c r="F68" s="7" t="s">
        <v>113</v>
      </c>
    </row>
    <row r="69" spans="1:6">
      <c r="A69" s="3" t="s">
        <v>100</v>
      </c>
      <c r="B69" s="8" t="s">
        <v>113</v>
      </c>
      <c r="C69" s="8" t="s">
        <v>113</v>
      </c>
      <c r="D69" s="8" t="s">
        <v>113</v>
      </c>
      <c r="E69" s="8" t="s">
        <v>113</v>
      </c>
      <c r="F69" s="8" t="s">
        <v>113</v>
      </c>
    </row>
    <row r="70" spans="1:6">
      <c r="A70" s="3" t="s">
        <v>101</v>
      </c>
      <c r="B70" s="7">
        <v>1</v>
      </c>
      <c r="C70" s="7">
        <v>1</v>
      </c>
      <c r="D70" s="7">
        <v>1</v>
      </c>
      <c r="E70" s="7">
        <v>1</v>
      </c>
      <c r="F70" s="7">
        <v>1</v>
      </c>
    </row>
    <row r="71" spans="1:6">
      <c r="A71" s="3" t="s">
        <v>102</v>
      </c>
      <c r="B71" s="9" t="s">
        <v>114</v>
      </c>
      <c r="C71" s="9" t="s">
        <v>114</v>
      </c>
      <c r="D71" s="9" t="s">
        <v>114</v>
      </c>
      <c r="E71" s="9" t="s">
        <v>114</v>
      </c>
      <c r="F71" s="9" t="s">
        <v>114</v>
      </c>
    </row>
    <row r="72" spans="1:6">
      <c r="A72" s="3" t="s">
        <v>103</v>
      </c>
      <c r="B72" s="10">
        <v>15</v>
      </c>
      <c r="C72" s="10">
        <v>25</v>
      </c>
      <c r="D72" s="10">
        <v>25</v>
      </c>
      <c r="E72" s="10">
        <v>25</v>
      </c>
      <c r="F72" s="10">
        <v>25</v>
      </c>
    </row>
    <row r="73" spans="1:6">
      <c r="A73" s="3" t="s">
        <v>104</v>
      </c>
      <c r="B73" s="9" t="s">
        <v>115</v>
      </c>
      <c r="C73" s="9"/>
      <c r="D73" s="9"/>
      <c r="E73" s="9"/>
      <c r="F73" s="9"/>
    </row>
    <row r="74" spans="1:6">
      <c r="A74" s="3" t="s">
        <v>105</v>
      </c>
      <c r="B74" s="10" t="s">
        <v>116</v>
      </c>
      <c r="C74" s="10" t="s">
        <v>116</v>
      </c>
      <c r="D74" s="10" t="s">
        <v>116</v>
      </c>
      <c r="E74" s="10" t="s">
        <v>116</v>
      </c>
      <c r="F74" s="10" t="s">
        <v>116</v>
      </c>
    </row>
    <row r="75" spans="1:6">
      <c r="A75" s="3" t="s">
        <v>106</v>
      </c>
      <c r="B75" s="9"/>
      <c r="C75" s="9"/>
      <c r="D75" s="9"/>
      <c r="E75" s="9"/>
      <c r="F75" s="9"/>
    </row>
    <row r="76" spans="1:6">
      <c r="A76" s="3" t="s">
        <v>107</v>
      </c>
      <c r="B76" s="10"/>
      <c r="C76" s="10"/>
      <c r="D76" s="10"/>
      <c r="E76" s="10"/>
      <c r="F76" s="10"/>
    </row>
    <row r="77" spans="1:6">
      <c r="A77" s="3" t="s">
        <v>108</v>
      </c>
      <c r="B77" s="9"/>
      <c r="C77" s="9"/>
      <c r="D77" s="9"/>
      <c r="E77" s="9"/>
      <c r="F77" s="9"/>
    </row>
    <row r="78" spans="1:6">
      <c r="A78" s="3" t="s">
        <v>109</v>
      </c>
      <c r="B78" s="10">
        <v>44667</v>
      </c>
      <c r="C78" s="10">
        <v>45031</v>
      </c>
      <c r="D78" s="10">
        <v>45402</v>
      </c>
      <c r="E78" s="10">
        <v>45766</v>
      </c>
      <c r="F78" s="10">
        <v>46130</v>
      </c>
    </row>
    <row r="79" spans="1:6">
      <c r="A79" s="3" t="s">
        <v>110</v>
      </c>
      <c r="B79" s="9" t="s">
        <v>117</v>
      </c>
      <c r="C79" s="9" t="s">
        <v>117</v>
      </c>
      <c r="D79" s="9" t="s">
        <v>117</v>
      </c>
      <c r="E79" s="9" t="s">
        <v>117</v>
      </c>
      <c r="F79" s="9" t="s">
        <v>117</v>
      </c>
    </row>
  </sheetData>
  <phoneticPr fontId="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9"/>
  <sheetViews>
    <sheetView workbookViewId="0"/>
  </sheetViews>
  <sheetFormatPr baseColWidth="10" defaultColWidth="8.83203125" defaultRowHeight="14"/>
  <cols>
    <col min="1" max="1" width="123.6640625" bestFit="1" customWidth="1"/>
    <col min="2" max="2" width="25.33203125" bestFit="1" customWidth="1"/>
    <col min="3" max="6" width="19.6640625" bestFit="1" customWidth="1"/>
  </cols>
  <sheetData>
    <row r="1" spans="1:6">
      <c r="A1" t="s">
        <v>7</v>
      </c>
      <c r="B1" t="s">
        <v>1</v>
      </c>
    </row>
    <row r="2" spans="1:6">
      <c r="A2" t="s">
        <v>8</v>
      </c>
      <c r="B2" t="s">
        <v>13</v>
      </c>
    </row>
    <row r="3" spans="1:6">
      <c r="A3" t="s">
        <v>10</v>
      </c>
      <c r="B3" t="s">
        <v>14</v>
      </c>
    </row>
    <row r="4" spans="1:6">
      <c r="A4" t="s">
        <v>15</v>
      </c>
    </row>
    <row r="5" spans="1:6">
      <c r="A5" t="str">
        <f>[1]!WFR(B1,"2021:2025","Func=F9_2.Stock.FinaNP.BS23","rptType=1","singleSeason=0","unit=1","currencyType=ORIG","order=RIGHT","rate=HISTORY","version=1","quarterindic=0","showcurrency=1","reportPeriod=24","cols=5;rows=153")</f>
        <v xml:space="preserve">                                                                                                              </v>
      </c>
    </row>
    <row r="6" spans="1:6">
      <c r="A6" s="1" t="s">
        <v>314</v>
      </c>
      <c r="B6" s="1"/>
      <c r="C6" s="1"/>
      <c r="D6" s="1"/>
      <c r="E6" s="1"/>
      <c r="F6" s="1"/>
    </row>
    <row r="7" spans="1:6">
      <c r="A7" s="2" t="s">
        <v>38</v>
      </c>
      <c r="B7" s="4">
        <v>44561</v>
      </c>
      <c r="C7" s="4">
        <v>44926</v>
      </c>
      <c r="D7" s="4">
        <v>45291</v>
      </c>
      <c r="E7" s="4">
        <v>45657</v>
      </c>
      <c r="F7" s="4">
        <v>46022</v>
      </c>
    </row>
    <row r="8" spans="1:6">
      <c r="A8" s="3" t="s">
        <v>39</v>
      </c>
      <c r="B8" s="5" t="s">
        <v>111</v>
      </c>
      <c r="C8" s="5" t="s">
        <v>111</v>
      </c>
      <c r="D8" s="5" t="s">
        <v>111</v>
      </c>
      <c r="E8" s="5" t="s">
        <v>111</v>
      </c>
      <c r="F8" s="5" t="s">
        <v>111</v>
      </c>
    </row>
    <row r="9" spans="1:6">
      <c r="A9" s="3" t="s">
        <v>40</v>
      </c>
      <c r="B9" s="6" t="s">
        <v>112</v>
      </c>
      <c r="C9" s="6" t="s">
        <v>112</v>
      </c>
      <c r="D9" s="6" t="s">
        <v>112</v>
      </c>
      <c r="E9" s="6" t="s">
        <v>112</v>
      </c>
      <c r="F9" s="6" t="s">
        <v>112</v>
      </c>
    </row>
    <row r="10" spans="1:6">
      <c r="A10" s="3" t="s">
        <v>315</v>
      </c>
      <c r="B10" s="5"/>
      <c r="C10" s="5"/>
      <c r="D10" s="5"/>
      <c r="E10" s="5"/>
      <c r="F10" s="5"/>
    </row>
    <row r="11" spans="1:6">
      <c r="A11" s="3" t="s">
        <v>316</v>
      </c>
      <c r="B11" s="6">
        <v>1877647052.8800001</v>
      </c>
      <c r="C11" s="6">
        <v>2462046038.6999998</v>
      </c>
      <c r="D11" s="6">
        <v>3327916847.1900001</v>
      </c>
      <c r="E11" s="6">
        <v>4027845600.6199999</v>
      </c>
      <c r="F11" s="6">
        <v>4929836694.9899998</v>
      </c>
    </row>
    <row r="12" spans="1:6">
      <c r="A12" s="3" t="s">
        <v>317</v>
      </c>
      <c r="B12" s="5">
        <v>161169503.33000001</v>
      </c>
      <c r="C12" s="5">
        <v>1154715677.1500001</v>
      </c>
      <c r="D12" s="5">
        <v>1611882159.05</v>
      </c>
      <c r="E12" s="5">
        <v>2651217885.48</v>
      </c>
      <c r="F12" s="5">
        <v>2841280573.4899998</v>
      </c>
    </row>
    <row r="13" spans="1:6">
      <c r="A13" s="3" t="s">
        <v>318</v>
      </c>
      <c r="B13" s="6"/>
      <c r="C13" s="6"/>
      <c r="D13" s="6"/>
      <c r="E13" s="6"/>
      <c r="F13" s="6"/>
    </row>
    <row r="14" spans="1:6">
      <c r="A14" s="3" t="s">
        <v>319</v>
      </c>
      <c r="B14" s="5">
        <v>3576786745.8600001</v>
      </c>
      <c r="C14" s="5">
        <v>4500828655.96</v>
      </c>
      <c r="D14" s="5">
        <v>5321004680.9499998</v>
      </c>
      <c r="E14" s="5">
        <v>6604157912.6599998</v>
      </c>
      <c r="F14" s="5">
        <v>9345576992.6499996</v>
      </c>
    </row>
    <row r="15" spans="1:6">
      <c r="A15" s="3" t="s">
        <v>320</v>
      </c>
      <c r="B15" s="6">
        <v>917502650.73000002</v>
      </c>
      <c r="C15" s="6">
        <v>973630166.44000006</v>
      </c>
      <c r="D15" s="6">
        <v>982479050.70000005</v>
      </c>
      <c r="E15" s="6">
        <v>845803792.96000004</v>
      </c>
      <c r="F15" s="6">
        <v>1162480532.98</v>
      </c>
    </row>
    <row r="16" spans="1:6">
      <c r="A16" s="3" t="s">
        <v>321</v>
      </c>
      <c r="B16" s="5">
        <v>2659284095.1300001</v>
      </c>
      <c r="C16" s="5">
        <v>3527198489.52</v>
      </c>
      <c r="D16" s="5">
        <v>4338525630.25</v>
      </c>
      <c r="E16" s="5">
        <v>5758354119.6999998</v>
      </c>
      <c r="F16" s="5">
        <v>8183096459.6700001</v>
      </c>
    </row>
    <row r="17" spans="1:6">
      <c r="A17" s="3" t="s">
        <v>322</v>
      </c>
      <c r="B17" s="6"/>
      <c r="C17" s="6"/>
      <c r="D17" s="6"/>
      <c r="E17" s="6"/>
      <c r="F17" s="6"/>
    </row>
    <row r="18" spans="1:6">
      <c r="A18" s="3" t="s">
        <v>323</v>
      </c>
      <c r="B18" s="5">
        <v>282941055.55000001</v>
      </c>
      <c r="C18" s="5">
        <v>404552942.54000002</v>
      </c>
      <c r="D18" s="5">
        <v>335710500.01999998</v>
      </c>
      <c r="E18" s="5">
        <v>534250029.52999997</v>
      </c>
      <c r="F18" s="5">
        <v>882197801.53999996</v>
      </c>
    </row>
    <row r="19" spans="1:6">
      <c r="A19" s="3" t="s">
        <v>324</v>
      </c>
      <c r="B19" s="6">
        <v>171240853.75999999</v>
      </c>
      <c r="C19" s="6">
        <v>200790086.53999999</v>
      </c>
      <c r="D19" s="6">
        <v>209930898.33000001</v>
      </c>
      <c r="E19" s="6">
        <v>297320679.82999998</v>
      </c>
      <c r="F19" s="6">
        <v>276443753.12</v>
      </c>
    </row>
    <row r="20" spans="1:6">
      <c r="A20" s="3" t="s">
        <v>325</v>
      </c>
      <c r="B20" s="5"/>
      <c r="C20" s="5"/>
      <c r="D20" s="5"/>
      <c r="E20" s="5"/>
      <c r="F20" s="5"/>
    </row>
    <row r="21" spans="1:6">
      <c r="A21" s="3" t="s">
        <v>326</v>
      </c>
      <c r="B21" s="6"/>
      <c r="C21" s="6"/>
      <c r="D21" s="6"/>
      <c r="E21" s="6"/>
      <c r="F21" s="6"/>
    </row>
    <row r="22" spans="1:6">
      <c r="A22" s="3" t="s">
        <v>327</v>
      </c>
      <c r="B22" s="5">
        <v>171240853.75999999</v>
      </c>
      <c r="C22" s="5">
        <v>200790086.53999999</v>
      </c>
      <c r="D22" s="5">
        <v>209930898.33000001</v>
      </c>
      <c r="E22" s="5">
        <v>297320679.82999998</v>
      </c>
      <c r="F22" s="5">
        <v>276443753.12</v>
      </c>
    </row>
    <row r="23" spans="1:6">
      <c r="A23" s="3" t="s">
        <v>328</v>
      </c>
      <c r="B23" s="6"/>
      <c r="C23" s="6"/>
      <c r="D23" s="6"/>
      <c r="E23" s="6"/>
      <c r="F23" s="6"/>
    </row>
    <row r="24" spans="1:6">
      <c r="A24" s="3" t="s">
        <v>329</v>
      </c>
      <c r="B24" s="5">
        <v>2606847351.1300001</v>
      </c>
      <c r="C24" s="5">
        <v>2458679992.6300001</v>
      </c>
      <c r="D24" s="5">
        <v>2860764626.9699998</v>
      </c>
      <c r="E24" s="5">
        <v>3476970033.0700002</v>
      </c>
      <c r="F24" s="5">
        <v>4078944481.0999999</v>
      </c>
    </row>
    <row r="25" spans="1:6">
      <c r="A25" s="3" t="s">
        <v>330</v>
      </c>
      <c r="B25" s="6"/>
      <c r="C25" s="6"/>
      <c r="D25" s="6"/>
      <c r="E25" s="6"/>
      <c r="F25" s="6"/>
    </row>
    <row r="26" spans="1:6">
      <c r="A26" s="3" t="s">
        <v>331</v>
      </c>
      <c r="B26" s="5">
        <v>755753378.39999998</v>
      </c>
      <c r="C26" s="5">
        <v>826505758.75</v>
      </c>
      <c r="D26" s="5">
        <v>957398460.65999997</v>
      </c>
      <c r="E26" s="5">
        <v>1121276982.79</v>
      </c>
      <c r="F26" s="5">
        <v>1480489353.8800001</v>
      </c>
    </row>
    <row r="27" spans="1:6">
      <c r="A27" s="3" t="s">
        <v>332</v>
      </c>
      <c r="B27" s="6"/>
      <c r="C27" s="6"/>
      <c r="D27" s="6"/>
      <c r="E27" s="6"/>
      <c r="F27" s="6"/>
    </row>
    <row r="28" spans="1:6">
      <c r="A28" s="3" t="s">
        <v>333</v>
      </c>
      <c r="B28" s="5"/>
      <c r="C28" s="5"/>
      <c r="D28" s="5"/>
      <c r="E28" s="5"/>
      <c r="F28" s="5"/>
    </row>
    <row r="29" spans="1:6">
      <c r="A29" s="3" t="s">
        <v>334</v>
      </c>
      <c r="B29" s="6"/>
      <c r="C29" s="6"/>
      <c r="D29" s="6"/>
      <c r="E29" s="6"/>
      <c r="F29" s="6"/>
    </row>
    <row r="30" spans="1:6">
      <c r="A30" s="3" t="s">
        <v>335</v>
      </c>
      <c r="B30" s="5">
        <v>66758234.710000001</v>
      </c>
      <c r="C30" s="5">
        <v>65445154.229999997</v>
      </c>
      <c r="D30" s="5">
        <v>131659445.64</v>
      </c>
      <c r="E30" s="5">
        <v>197947636.58000001</v>
      </c>
      <c r="F30" s="5">
        <v>271912930.14999998</v>
      </c>
    </row>
    <row r="31" spans="1:6">
      <c r="A31" s="3" t="s">
        <v>336</v>
      </c>
      <c r="B31" s="6"/>
      <c r="C31" s="6"/>
      <c r="D31" s="6"/>
      <c r="E31" s="6"/>
      <c r="F31" s="6"/>
    </row>
    <row r="32" spans="1:6">
      <c r="A32" s="3" t="s">
        <v>337</v>
      </c>
      <c r="B32" s="5"/>
      <c r="C32" s="5"/>
      <c r="D32" s="5"/>
      <c r="E32" s="5"/>
      <c r="F32" s="5"/>
    </row>
    <row r="33" spans="1:6">
      <c r="A33" s="3" t="s">
        <v>338</v>
      </c>
      <c r="B33" s="6"/>
      <c r="C33" s="6"/>
      <c r="D33" s="6"/>
      <c r="E33" s="6"/>
      <c r="F33" s="6"/>
    </row>
    <row r="34" spans="1:6">
      <c r="A34" s="3" t="s">
        <v>339</v>
      </c>
      <c r="B34" s="5"/>
      <c r="C34" s="5"/>
      <c r="D34" s="5"/>
      <c r="E34" s="5"/>
      <c r="F34" s="5"/>
    </row>
    <row r="35" spans="1:6">
      <c r="A35" s="3" t="s">
        <v>340</v>
      </c>
      <c r="B35" s="6"/>
      <c r="C35" s="6"/>
      <c r="D35" s="6"/>
      <c r="E35" s="6"/>
      <c r="F35" s="6"/>
    </row>
    <row r="36" spans="1:6">
      <c r="A36" s="3" t="s">
        <v>341</v>
      </c>
      <c r="B36" s="5"/>
      <c r="C36" s="5"/>
      <c r="D36" s="5"/>
      <c r="E36" s="5"/>
      <c r="F36" s="5"/>
    </row>
    <row r="37" spans="1:6">
      <c r="A37" s="3" t="s">
        <v>342</v>
      </c>
      <c r="B37" s="6"/>
      <c r="C37" s="6"/>
      <c r="D37" s="6"/>
      <c r="E37" s="6"/>
      <c r="F37" s="6"/>
    </row>
    <row r="38" spans="1:6">
      <c r="A38" s="3" t="s">
        <v>343</v>
      </c>
      <c r="B38" s="5"/>
      <c r="C38" s="5"/>
      <c r="D38" s="5"/>
      <c r="E38" s="5"/>
      <c r="F38" s="5"/>
    </row>
    <row r="39" spans="1:6">
      <c r="A39" s="3" t="s">
        <v>344</v>
      </c>
      <c r="B39" s="6">
        <v>9499144175.6200008</v>
      </c>
      <c r="C39" s="6">
        <v>12073564306.5</v>
      </c>
      <c r="D39" s="6">
        <v>14756267618.809999</v>
      </c>
      <c r="E39" s="6">
        <v>18910986760.560001</v>
      </c>
      <c r="F39" s="6">
        <v>24106682580.919998</v>
      </c>
    </row>
    <row r="40" spans="1:6">
      <c r="A40" s="3" t="s">
        <v>345</v>
      </c>
      <c r="B40" s="5"/>
      <c r="C40" s="5"/>
      <c r="D40" s="5"/>
      <c r="E40" s="5"/>
      <c r="F40" s="5"/>
    </row>
    <row r="41" spans="1:6">
      <c r="A41" s="3" t="s">
        <v>346</v>
      </c>
      <c r="B41" s="6"/>
      <c r="C41" s="6"/>
      <c r="D41" s="6"/>
      <c r="E41" s="6"/>
      <c r="F41" s="6"/>
    </row>
    <row r="42" spans="1:6">
      <c r="A42" s="3" t="s">
        <v>347</v>
      </c>
      <c r="B42" s="5"/>
      <c r="C42" s="5"/>
      <c r="D42" s="5"/>
      <c r="E42" s="5"/>
      <c r="F42" s="5"/>
    </row>
    <row r="43" spans="1:6">
      <c r="A43" s="3" t="s">
        <v>348</v>
      </c>
      <c r="B43" s="6"/>
      <c r="C43" s="6"/>
      <c r="D43" s="6"/>
      <c r="E43" s="6"/>
      <c r="F43" s="6"/>
    </row>
    <row r="44" spans="1:6">
      <c r="A44" s="3" t="s">
        <v>349</v>
      </c>
      <c r="B44" s="5"/>
      <c r="C44" s="5"/>
      <c r="D44" s="5"/>
      <c r="E44" s="5"/>
      <c r="F44" s="5">
        <v>301150684.93000001</v>
      </c>
    </row>
    <row r="45" spans="1:6">
      <c r="A45" s="3" t="s">
        <v>350</v>
      </c>
      <c r="B45" s="6"/>
      <c r="C45" s="6"/>
      <c r="D45" s="6"/>
      <c r="E45" s="6"/>
      <c r="F45" s="6"/>
    </row>
    <row r="46" spans="1:6">
      <c r="A46" s="3" t="s">
        <v>351</v>
      </c>
      <c r="B46" s="5"/>
      <c r="C46" s="5"/>
      <c r="D46" s="5"/>
      <c r="E46" s="5"/>
      <c r="F46" s="5"/>
    </row>
    <row r="47" spans="1:6">
      <c r="A47" s="3" t="s">
        <v>352</v>
      </c>
      <c r="B47" s="6">
        <v>2545721586.3099999</v>
      </c>
      <c r="C47" s="6">
        <v>1269095933.0699999</v>
      </c>
      <c r="D47" s="6">
        <v>201840106.08000001</v>
      </c>
      <c r="E47" s="6">
        <v>15057511.619999999</v>
      </c>
      <c r="F47" s="6">
        <v>18857511.620000001</v>
      </c>
    </row>
    <row r="48" spans="1:6">
      <c r="A48" s="3" t="s">
        <v>353</v>
      </c>
      <c r="B48" s="5"/>
      <c r="C48" s="5"/>
      <c r="D48" s="5"/>
      <c r="E48" s="5"/>
      <c r="F48" s="5"/>
    </row>
    <row r="49" spans="1:6">
      <c r="A49" s="3" t="s">
        <v>354</v>
      </c>
      <c r="B49" s="6">
        <v>146600467.59</v>
      </c>
      <c r="C49" s="6">
        <v>148618300.69999999</v>
      </c>
      <c r="D49" s="6">
        <v>148928964.09999999</v>
      </c>
      <c r="E49" s="6">
        <v>127058160.27</v>
      </c>
      <c r="F49" s="6">
        <v>147317369.63</v>
      </c>
    </row>
    <row r="50" spans="1:6">
      <c r="A50" s="3" t="s">
        <v>355</v>
      </c>
      <c r="B50" s="5"/>
      <c r="C50" s="5"/>
      <c r="D50" s="5"/>
      <c r="E50" s="5"/>
      <c r="F50" s="5"/>
    </row>
    <row r="51" spans="1:6">
      <c r="A51" s="3" t="s">
        <v>264</v>
      </c>
      <c r="B51" s="6">
        <v>3626620.47</v>
      </c>
      <c r="C51" s="6">
        <v>2458255.34</v>
      </c>
      <c r="D51" s="6">
        <v>2717525.26</v>
      </c>
      <c r="E51" s="6">
        <v>2927785.11</v>
      </c>
      <c r="F51" s="6">
        <v>20273135.809999999</v>
      </c>
    </row>
    <row r="52" spans="1:6">
      <c r="A52" s="3" t="s">
        <v>356</v>
      </c>
      <c r="B52" s="5">
        <v>1880200</v>
      </c>
      <c r="C52" s="5">
        <v>1614760</v>
      </c>
      <c r="D52" s="5"/>
      <c r="E52" s="5"/>
      <c r="F52" s="5"/>
    </row>
    <row r="53" spans="1:6">
      <c r="A53" s="3" t="s">
        <v>357</v>
      </c>
      <c r="B53" s="6">
        <v>742585658.79999995</v>
      </c>
      <c r="C53" s="6">
        <v>1215046077.5799999</v>
      </c>
      <c r="D53" s="6">
        <v>1579449014.8699999</v>
      </c>
      <c r="E53" s="6">
        <v>2368003013.2399998</v>
      </c>
      <c r="F53" s="6">
        <v>2904204698.7800002</v>
      </c>
    </row>
    <row r="54" spans="1:6">
      <c r="A54" s="3" t="s">
        <v>358</v>
      </c>
      <c r="B54" s="5">
        <v>742585658.79999995</v>
      </c>
      <c r="C54" s="5">
        <v>1215046077.5799999</v>
      </c>
      <c r="D54" s="5">
        <v>1579449014.8699999</v>
      </c>
      <c r="E54" s="5">
        <v>2368003013.2399998</v>
      </c>
      <c r="F54" s="5">
        <v>2904204698.7800002</v>
      </c>
    </row>
    <row r="55" spans="1:6">
      <c r="A55" s="3" t="s">
        <v>359</v>
      </c>
      <c r="B55" s="6"/>
      <c r="C55" s="6"/>
      <c r="D55" s="6"/>
      <c r="E55" s="6"/>
      <c r="F55" s="6"/>
    </row>
    <row r="56" spans="1:6">
      <c r="A56" s="3" t="s">
        <v>360</v>
      </c>
      <c r="B56" s="5">
        <v>309341916.93000001</v>
      </c>
      <c r="C56" s="5">
        <v>151473169.77000001</v>
      </c>
      <c r="D56" s="5">
        <v>106379042.48</v>
      </c>
      <c r="E56" s="5">
        <v>312331497.88999999</v>
      </c>
      <c r="F56" s="5">
        <v>419809670.30000001</v>
      </c>
    </row>
    <row r="57" spans="1:6">
      <c r="A57" s="3" t="s">
        <v>361</v>
      </c>
      <c r="B57" s="6">
        <v>309341916.93000001</v>
      </c>
      <c r="C57" s="6">
        <v>151473169.77000001</v>
      </c>
      <c r="D57" s="6">
        <v>106379042.48</v>
      </c>
      <c r="E57" s="6">
        <v>312331497.88999999</v>
      </c>
      <c r="F57" s="6">
        <v>419809670.30000001</v>
      </c>
    </row>
    <row r="58" spans="1:6">
      <c r="A58" s="3" t="s">
        <v>362</v>
      </c>
      <c r="B58" s="5"/>
      <c r="C58" s="5"/>
      <c r="D58" s="5"/>
      <c r="E58" s="5"/>
      <c r="F58" s="5"/>
    </row>
    <row r="59" spans="1:6">
      <c r="A59" s="3" t="s">
        <v>363</v>
      </c>
      <c r="B59" s="6"/>
      <c r="C59" s="6"/>
      <c r="D59" s="6"/>
      <c r="E59" s="6"/>
      <c r="F59" s="6"/>
    </row>
    <row r="60" spans="1:6">
      <c r="A60" s="3" t="s">
        <v>364</v>
      </c>
      <c r="B60" s="5"/>
      <c r="C60" s="5"/>
      <c r="D60" s="5"/>
      <c r="E60" s="5"/>
      <c r="F60" s="5"/>
    </row>
    <row r="61" spans="1:6">
      <c r="A61" s="3" t="s">
        <v>365</v>
      </c>
      <c r="B61" s="6">
        <v>30429915.09</v>
      </c>
      <c r="C61" s="6">
        <v>30464474.530000001</v>
      </c>
      <c r="D61" s="6">
        <v>28998677.75</v>
      </c>
      <c r="E61" s="6">
        <v>31093101.050000001</v>
      </c>
      <c r="F61" s="6">
        <v>76853065.25</v>
      </c>
    </row>
    <row r="62" spans="1:6">
      <c r="A62" s="3" t="s">
        <v>366</v>
      </c>
      <c r="B62" s="5">
        <v>289398696.44</v>
      </c>
      <c r="C62" s="5">
        <v>393771297.08999997</v>
      </c>
      <c r="D62" s="5">
        <v>482335773.56999999</v>
      </c>
      <c r="E62" s="5">
        <v>572249022.10000002</v>
      </c>
      <c r="F62" s="5">
        <v>558500225.97000003</v>
      </c>
    </row>
    <row r="63" spans="1:6">
      <c r="A63" s="3" t="s">
        <v>367</v>
      </c>
      <c r="B63" s="6"/>
      <c r="C63" s="6"/>
      <c r="D63" s="6"/>
      <c r="E63" s="6"/>
      <c r="F63" s="6"/>
    </row>
    <row r="64" spans="1:6">
      <c r="A64" s="3" t="s">
        <v>368</v>
      </c>
      <c r="B64" s="5">
        <v>51305250.310000002</v>
      </c>
      <c r="C64" s="5">
        <v>51305250.310000002</v>
      </c>
      <c r="D64" s="5">
        <v>648482327.5</v>
      </c>
      <c r="E64" s="5">
        <v>541001880.87</v>
      </c>
      <c r="F64" s="5">
        <v>541001880.87</v>
      </c>
    </row>
    <row r="65" spans="1:6">
      <c r="A65" s="3" t="s">
        <v>369</v>
      </c>
      <c r="B65" s="6">
        <v>10972500.310000001</v>
      </c>
      <c r="C65" s="6">
        <v>19877571.120000001</v>
      </c>
      <c r="D65" s="6">
        <v>45176511.829999998</v>
      </c>
      <c r="E65" s="6">
        <v>51127831.359999999</v>
      </c>
      <c r="F65" s="6">
        <v>76715297.390000001</v>
      </c>
    </row>
    <row r="66" spans="1:6">
      <c r="A66" s="3" t="s">
        <v>370</v>
      </c>
      <c r="B66" s="5">
        <v>189503079.27000001</v>
      </c>
      <c r="C66" s="5">
        <v>241370204.86000001</v>
      </c>
      <c r="D66" s="5">
        <v>302334709.14999998</v>
      </c>
      <c r="E66" s="5">
        <v>423996688.06</v>
      </c>
      <c r="F66" s="5">
        <v>573900476.84000003</v>
      </c>
    </row>
    <row r="67" spans="1:6">
      <c r="A67" s="3" t="s">
        <v>371</v>
      </c>
      <c r="B67" s="6">
        <v>93901546.709999993</v>
      </c>
      <c r="C67" s="6">
        <v>111885990.22</v>
      </c>
      <c r="D67" s="6">
        <v>430428735.60000002</v>
      </c>
      <c r="E67" s="6">
        <v>117868806.14</v>
      </c>
      <c r="F67" s="6">
        <v>94657267.099999994</v>
      </c>
    </row>
    <row r="68" spans="1:6">
      <c r="A68" s="3" t="s">
        <v>372</v>
      </c>
      <c r="B68" s="5"/>
      <c r="C68" s="5"/>
      <c r="D68" s="5"/>
      <c r="E68" s="5"/>
      <c r="F68" s="5"/>
    </row>
    <row r="69" spans="1:6">
      <c r="A69" s="3" t="s">
        <v>373</v>
      </c>
      <c r="B69" s="6"/>
      <c r="C69" s="6"/>
      <c r="D69" s="6"/>
      <c r="E69" s="6"/>
      <c r="F69" s="6"/>
    </row>
    <row r="70" spans="1:6">
      <c r="A70" s="3" t="s">
        <v>374</v>
      </c>
      <c r="B70" s="5">
        <v>4415267438.2299995</v>
      </c>
      <c r="C70" s="5">
        <v>3636981284.5900002</v>
      </c>
      <c r="D70" s="5">
        <v>3977071388.1900001</v>
      </c>
      <c r="E70" s="5">
        <v>4562715297.71</v>
      </c>
      <c r="F70" s="5">
        <v>5733241284.4899998</v>
      </c>
    </row>
    <row r="71" spans="1:6">
      <c r="A71" s="3" t="s">
        <v>375</v>
      </c>
      <c r="B71" s="6"/>
      <c r="C71" s="6"/>
      <c r="D71" s="6"/>
      <c r="E71" s="6"/>
      <c r="F71" s="6"/>
    </row>
    <row r="72" spans="1:6">
      <c r="A72" s="3" t="s">
        <v>376</v>
      </c>
      <c r="B72" s="5"/>
      <c r="C72" s="5"/>
      <c r="D72" s="5"/>
      <c r="E72" s="5"/>
      <c r="F72" s="5"/>
    </row>
    <row r="73" spans="1:6">
      <c r="A73" s="3" t="s">
        <v>377</v>
      </c>
      <c r="B73" s="6">
        <v>13914411613.85</v>
      </c>
      <c r="C73" s="6">
        <v>15710545591.09</v>
      </c>
      <c r="D73" s="6">
        <v>18733339007</v>
      </c>
      <c r="E73" s="6">
        <v>23473702058.27</v>
      </c>
      <c r="F73" s="6">
        <v>29839923865.41</v>
      </c>
    </row>
    <row r="74" spans="1:6">
      <c r="A74" s="3" t="s">
        <v>378</v>
      </c>
      <c r="B74" s="5"/>
      <c r="C74" s="5"/>
      <c r="D74" s="5"/>
      <c r="E74" s="5"/>
      <c r="F74" s="5"/>
    </row>
    <row r="75" spans="1:6">
      <c r="A75" s="3" t="s">
        <v>379</v>
      </c>
      <c r="B75" s="6">
        <v>43330500</v>
      </c>
      <c r="C75" s="6">
        <v>109291334.51000001</v>
      </c>
      <c r="D75" s="6">
        <v>81823572.939999998</v>
      </c>
      <c r="E75" s="6">
        <v>148554341.66999999</v>
      </c>
      <c r="F75" s="6">
        <v>360112803.48000002</v>
      </c>
    </row>
    <row r="76" spans="1:6">
      <c r="A76" s="3" t="s">
        <v>380</v>
      </c>
      <c r="B76" s="5"/>
      <c r="C76" s="5">
        <v>17514970.32</v>
      </c>
      <c r="D76" s="5">
        <v>15259952</v>
      </c>
      <c r="E76" s="5">
        <v>556840</v>
      </c>
      <c r="F76" s="5"/>
    </row>
    <row r="77" spans="1:6">
      <c r="A77" s="3" t="s">
        <v>381</v>
      </c>
      <c r="B77" s="6"/>
      <c r="C77" s="6"/>
      <c r="D77" s="6"/>
      <c r="E77" s="6"/>
      <c r="F77" s="6"/>
    </row>
    <row r="78" spans="1:6">
      <c r="A78" s="3" t="s">
        <v>382</v>
      </c>
      <c r="B78" s="5">
        <v>3328970274.9200001</v>
      </c>
      <c r="C78" s="5">
        <v>4054882989.1399999</v>
      </c>
      <c r="D78" s="5">
        <v>4967163823.2200003</v>
      </c>
      <c r="E78" s="5">
        <v>6485307629.6999998</v>
      </c>
      <c r="F78" s="5">
        <v>8153180153.0200005</v>
      </c>
    </row>
    <row r="79" spans="1:6">
      <c r="A79" s="3" t="s">
        <v>383</v>
      </c>
      <c r="B79" s="6">
        <v>634529333.25</v>
      </c>
      <c r="C79" s="6">
        <v>714719776.5</v>
      </c>
      <c r="D79" s="6">
        <v>999613427.16999996</v>
      </c>
      <c r="E79" s="6">
        <v>1815044484.5</v>
      </c>
      <c r="F79" s="6">
        <v>2327219005.1199999</v>
      </c>
    </row>
    <row r="80" spans="1:6">
      <c r="A80" s="3" t="s">
        <v>384</v>
      </c>
      <c r="B80" s="5">
        <v>2694440941.6700001</v>
      </c>
      <c r="C80" s="5">
        <v>3340163212.6399999</v>
      </c>
      <c r="D80" s="5">
        <v>3967550396.0500002</v>
      </c>
      <c r="E80" s="5">
        <v>4670263145.1999998</v>
      </c>
      <c r="F80" s="5">
        <v>5825961147.8999996</v>
      </c>
    </row>
    <row r="81" spans="1:6">
      <c r="A81" s="3" t="s">
        <v>385</v>
      </c>
      <c r="B81" s="6"/>
      <c r="C81" s="6"/>
      <c r="D81" s="6"/>
      <c r="E81" s="6"/>
      <c r="F81" s="6"/>
    </row>
    <row r="82" spans="1:6">
      <c r="A82" s="3" t="s">
        <v>386</v>
      </c>
      <c r="B82" s="5">
        <v>712579682.35000002</v>
      </c>
      <c r="C82" s="5">
        <v>775204531.73000002</v>
      </c>
      <c r="D82" s="5">
        <v>1483071871.3099999</v>
      </c>
      <c r="E82" s="5">
        <v>2370005624.54</v>
      </c>
      <c r="F82" s="5">
        <v>2976522310.8699999</v>
      </c>
    </row>
    <row r="83" spans="1:6">
      <c r="A83" s="3" t="s">
        <v>387</v>
      </c>
      <c r="B83" s="6"/>
      <c r="C83" s="6"/>
      <c r="D83" s="6"/>
      <c r="E83" s="6"/>
      <c r="F83" s="6"/>
    </row>
    <row r="84" spans="1:6">
      <c r="A84" s="3" t="s">
        <v>388</v>
      </c>
      <c r="B84" s="5">
        <v>299878539.80000001</v>
      </c>
      <c r="C84" s="5">
        <v>308824130.13999999</v>
      </c>
      <c r="D84" s="5">
        <v>396876489.79000002</v>
      </c>
      <c r="E84" s="5">
        <v>552528077.62</v>
      </c>
      <c r="F84" s="5">
        <v>767150135.69000006</v>
      </c>
    </row>
    <row r="85" spans="1:6">
      <c r="A85" s="3" t="s">
        <v>389</v>
      </c>
      <c r="B85" s="6">
        <v>104793498.29000001</v>
      </c>
      <c r="C85" s="6">
        <v>144690703.49000001</v>
      </c>
      <c r="D85" s="6">
        <v>179819507.49000001</v>
      </c>
      <c r="E85" s="6">
        <v>273490356.72000003</v>
      </c>
      <c r="F85" s="6">
        <v>395373386.08999997</v>
      </c>
    </row>
    <row r="86" spans="1:6">
      <c r="A86" s="3" t="s">
        <v>390</v>
      </c>
      <c r="B86" s="5">
        <v>450046053.31999999</v>
      </c>
      <c r="C86" s="5">
        <v>533580560.08999997</v>
      </c>
      <c r="D86" s="5">
        <v>613769066.10000002</v>
      </c>
      <c r="E86" s="5">
        <v>671694611.75</v>
      </c>
      <c r="F86" s="5">
        <v>979622009.01999998</v>
      </c>
    </row>
    <row r="87" spans="1:6">
      <c r="A87" s="3" t="s">
        <v>391</v>
      </c>
      <c r="B87" s="6"/>
      <c r="C87" s="6"/>
      <c r="D87" s="6"/>
      <c r="E87" s="6"/>
      <c r="F87" s="6"/>
    </row>
    <row r="88" spans="1:6">
      <c r="A88" s="3" t="s">
        <v>392</v>
      </c>
      <c r="B88" s="5"/>
      <c r="C88" s="5"/>
      <c r="D88" s="5"/>
      <c r="E88" s="5"/>
      <c r="F88" s="5"/>
    </row>
    <row r="89" spans="1:6">
      <c r="A89" s="3" t="s">
        <v>393</v>
      </c>
      <c r="B89" s="6">
        <v>450046053.31999999</v>
      </c>
      <c r="C89" s="6">
        <v>533580560.08999997</v>
      </c>
      <c r="D89" s="6">
        <v>613769066.10000002</v>
      </c>
      <c r="E89" s="6">
        <v>671694611.75</v>
      </c>
      <c r="F89" s="6">
        <v>979622009.01999998</v>
      </c>
    </row>
    <row r="90" spans="1:6">
      <c r="A90" s="3" t="s">
        <v>394</v>
      </c>
      <c r="B90" s="5"/>
      <c r="C90" s="5"/>
      <c r="D90" s="5"/>
      <c r="E90" s="5"/>
      <c r="F90" s="5"/>
    </row>
    <row r="91" spans="1:6">
      <c r="A91" s="3" t="s">
        <v>395</v>
      </c>
      <c r="B91" s="6">
        <v>12079234.210000001</v>
      </c>
      <c r="C91" s="6">
        <v>13482901.359999999</v>
      </c>
      <c r="D91" s="6">
        <v>32168593.48</v>
      </c>
      <c r="E91" s="6">
        <v>14118508.939999999</v>
      </c>
      <c r="F91" s="6">
        <v>19996515.960000001</v>
      </c>
    </row>
    <row r="92" spans="1:6">
      <c r="A92" s="3" t="s">
        <v>396</v>
      </c>
      <c r="B92" s="5"/>
      <c r="C92" s="5"/>
      <c r="D92" s="5"/>
      <c r="E92" s="5"/>
      <c r="F92" s="5"/>
    </row>
    <row r="93" spans="1:6">
      <c r="A93" s="3" t="s">
        <v>397</v>
      </c>
      <c r="B93" s="6"/>
      <c r="C93" s="6"/>
      <c r="D93" s="6"/>
      <c r="E93" s="6"/>
      <c r="F93" s="6"/>
    </row>
    <row r="94" spans="1:6">
      <c r="A94" s="3" t="s">
        <v>398</v>
      </c>
      <c r="B94" s="5"/>
      <c r="C94" s="5"/>
      <c r="D94" s="5"/>
      <c r="E94" s="5"/>
      <c r="F94" s="5"/>
    </row>
    <row r="95" spans="1:6">
      <c r="A95" s="3" t="s">
        <v>399</v>
      </c>
      <c r="B95" s="6">
        <v>57974995.829999998</v>
      </c>
      <c r="C95" s="6">
        <v>58902374.579999998</v>
      </c>
      <c r="D95" s="6">
        <v>80624939.670000002</v>
      </c>
      <c r="E95" s="6">
        <v>102152371.63</v>
      </c>
      <c r="F95" s="6">
        <v>151505340.46000001</v>
      </c>
    </row>
    <row r="96" spans="1:6">
      <c r="A96" s="3" t="s">
        <v>400</v>
      </c>
      <c r="B96" s="5"/>
      <c r="C96" s="5"/>
      <c r="D96" s="5"/>
      <c r="E96" s="5"/>
      <c r="F96" s="5"/>
    </row>
    <row r="97" spans="1:6">
      <c r="A97" s="3" t="s">
        <v>401</v>
      </c>
      <c r="B97" s="6"/>
      <c r="C97" s="6"/>
      <c r="D97" s="6"/>
      <c r="E97" s="6"/>
      <c r="F97" s="6"/>
    </row>
    <row r="98" spans="1:6">
      <c r="A98" s="3" t="s">
        <v>402</v>
      </c>
      <c r="B98" s="5"/>
      <c r="C98" s="5"/>
      <c r="D98" s="5"/>
      <c r="E98" s="5"/>
      <c r="F98" s="5"/>
    </row>
    <row r="99" spans="1:6">
      <c r="A99" s="3" t="s">
        <v>403</v>
      </c>
      <c r="B99" s="6"/>
      <c r="C99" s="6"/>
      <c r="D99" s="6"/>
      <c r="E99" s="6"/>
      <c r="F99" s="6"/>
    </row>
    <row r="100" spans="1:6">
      <c r="A100" s="3" t="s">
        <v>404</v>
      </c>
      <c r="B100" s="5"/>
      <c r="C100" s="5"/>
      <c r="D100" s="5"/>
      <c r="E100" s="5"/>
      <c r="F100" s="5"/>
    </row>
    <row r="101" spans="1:6">
      <c r="A101" s="3" t="s">
        <v>405</v>
      </c>
      <c r="B101" s="6"/>
      <c r="C101" s="6"/>
      <c r="D101" s="6"/>
      <c r="E101" s="6"/>
      <c r="F101" s="6"/>
    </row>
    <row r="102" spans="1:6">
      <c r="A102" s="3" t="s">
        <v>406</v>
      </c>
      <c r="B102" s="5"/>
      <c r="C102" s="5"/>
      <c r="D102" s="5"/>
      <c r="E102" s="5"/>
      <c r="F102" s="5"/>
    </row>
    <row r="103" spans="1:6">
      <c r="A103" s="3" t="s">
        <v>407</v>
      </c>
      <c r="B103" s="6"/>
      <c r="C103" s="6"/>
      <c r="D103" s="6"/>
      <c r="E103" s="6"/>
      <c r="F103" s="6"/>
    </row>
    <row r="104" spans="1:6">
      <c r="A104" s="3" t="s">
        <v>408</v>
      </c>
      <c r="B104" s="5"/>
      <c r="C104" s="5"/>
      <c r="D104" s="5"/>
      <c r="E104" s="5"/>
      <c r="F104" s="5"/>
    </row>
    <row r="105" spans="1:6">
      <c r="A105" s="3" t="s">
        <v>409</v>
      </c>
      <c r="B105" s="6"/>
      <c r="C105" s="6"/>
      <c r="D105" s="6"/>
      <c r="E105" s="6"/>
      <c r="F105" s="6"/>
    </row>
    <row r="106" spans="1:6">
      <c r="A106" s="3" t="s">
        <v>410</v>
      </c>
      <c r="B106" s="5"/>
      <c r="C106" s="5"/>
      <c r="D106" s="5"/>
      <c r="E106" s="5"/>
      <c r="F106" s="5"/>
    </row>
    <row r="107" spans="1:6">
      <c r="A107" s="3" t="s">
        <v>411</v>
      </c>
      <c r="B107" s="6">
        <v>5009652778.7200003</v>
      </c>
      <c r="C107" s="6">
        <v>6016374495.3599997</v>
      </c>
      <c r="D107" s="6">
        <v>7850577816</v>
      </c>
      <c r="E107" s="6">
        <v>10618408362.57</v>
      </c>
      <c r="F107" s="6">
        <v>13803462654.59</v>
      </c>
    </row>
    <row r="108" spans="1:6">
      <c r="A108" s="3" t="s">
        <v>412</v>
      </c>
      <c r="B108" s="5"/>
      <c r="C108" s="5"/>
      <c r="D108" s="5"/>
      <c r="E108" s="5"/>
      <c r="F108" s="5"/>
    </row>
    <row r="109" spans="1:6">
      <c r="A109" s="3" t="s">
        <v>413</v>
      </c>
      <c r="B109" s="6"/>
      <c r="C109" s="6"/>
      <c r="D109" s="6">
        <v>30000000</v>
      </c>
      <c r="E109" s="6">
        <v>28000000</v>
      </c>
      <c r="F109" s="6">
        <v>60269040</v>
      </c>
    </row>
    <row r="110" spans="1:6">
      <c r="A110" s="3" t="s">
        <v>414</v>
      </c>
      <c r="B110" s="5"/>
      <c r="C110" s="5"/>
      <c r="D110" s="5"/>
      <c r="E110" s="5"/>
      <c r="F110" s="5"/>
    </row>
    <row r="111" spans="1:6">
      <c r="A111" s="3" t="s">
        <v>415</v>
      </c>
      <c r="B111" s="6">
        <v>15516594.109999999</v>
      </c>
      <c r="C111" s="6">
        <v>13782212.07</v>
      </c>
      <c r="D111" s="6">
        <v>12749877.279999999</v>
      </c>
      <c r="E111" s="6">
        <v>16422345.199999999</v>
      </c>
      <c r="F111" s="6">
        <v>56203511.140000001</v>
      </c>
    </row>
    <row r="112" spans="1:6">
      <c r="A112" s="3" t="s">
        <v>416</v>
      </c>
      <c r="B112" s="5">
        <v>6255076</v>
      </c>
      <c r="C112" s="5">
        <v>6255076</v>
      </c>
      <c r="D112" s="5">
        <v>6255076</v>
      </c>
      <c r="E112" s="5">
        <v>6255076</v>
      </c>
      <c r="F112" s="5">
        <v>6255076</v>
      </c>
    </row>
    <row r="113" spans="1:6">
      <c r="A113" s="3" t="s">
        <v>417</v>
      </c>
      <c r="B113" s="6"/>
      <c r="C113" s="6"/>
      <c r="D113" s="6"/>
      <c r="E113" s="6"/>
      <c r="F113" s="6"/>
    </row>
    <row r="114" spans="1:6">
      <c r="A114" s="3" t="s">
        <v>418</v>
      </c>
      <c r="B114" s="5"/>
      <c r="C114" s="5"/>
      <c r="D114" s="5"/>
      <c r="E114" s="5"/>
      <c r="F114" s="5"/>
    </row>
    <row r="115" spans="1:6">
      <c r="A115" s="3" t="s">
        <v>419</v>
      </c>
      <c r="B115" s="6"/>
      <c r="C115" s="6"/>
      <c r="D115" s="6"/>
      <c r="E115" s="6"/>
      <c r="F115" s="6"/>
    </row>
    <row r="116" spans="1:6">
      <c r="A116" s="3" t="s">
        <v>420</v>
      </c>
      <c r="B116" s="5">
        <v>44145275.530000001</v>
      </c>
      <c r="C116" s="5">
        <v>50103745.219999999</v>
      </c>
      <c r="D116" s="5">
        <v>59509621.310000002</v>
      </c>
      <c r="E116" s="5">
        <v>64848424.32</v>
      </c>
      <c r="F116" s="5">
        <v>66255101.210000001</v>
      </c>
    </row>
    <row r="117" spans="1:6">
      <c r="A117" s="3" t="s">
        <v>421</v>
      </c>
      <c r="B117" s="6">
        <v>228628663.46000001</v>
      </c>
      <c r="C117" s="6">
        <v>176762985.33000001</v>
      </c>
      <c r="D117" s="6">
        <v>82637527.010000005</v>
      </c>
      <c r="E117" s="6">
        <v>57946537.640000001</v>
      </c>
      <c r="F117" s="6"/>
    </row>
    <row r="118" spans="1:6">
      <c r="A118" s="3" t="s">
        <v>422</v>
      </c>
      <c r="B118" s="5">
        <v>12035646.41</v>
      </c>
      <c r="C118" s="5">
        <v>11284191.68</v>
      </c>
      <c r="D118" s="5">
        <v>25700003.949999999</v>
      </c>
      <c r="E118" s="5">
        <v>26479282.219999999</v>
      </c>
      <c r="F118" s="5">
        <v>46721579.659999996</v>
      </c>
    </row>
    <row r="119" spans="1:6">
      <c r="A119" s="3" t="s">
        <v>423</v>
      </c>
      <c r="B119" s="6"/>
      <c r="C119" s="6"/>
      <c r="D119" s="6"/>
      <c r="E119" s="6"/>
      <c r="F119" s="6"/>
    </row>
    <row r="120" spans="1:6">
      <c r="A120" s="3" t="s">
        <v>424</v>
      </c>
      <c r="B120" s="5"/>
      <c r="C120" s="5"/>
      <c r="D120" s="5"/>
      <c r="E120" s="5"/>
      <c r="F120" s="5"/>
    </row>
    <row r="121" spans="1:6">
      <c r="A121" s="3" t="s">
        <v>425</v>
      </c>
      <c r="B121" s="6"/>
      <c r="C121" s="6"/>
      <c r="D121" s="6"/>
      <c r="E121" s="6"/>
      <c r="F121" s="6"/>
    </row>
    <row r="122" spans="1:6">
      <c r="A122" s="3" t="s">
        <v>426</v>
      </c>
      <c r="B122" s="5">
        <v>306581255.50999999</v>
      </c>
      <c r="C122" s="5">
        <v>258188210.30000001</v>
      </c>
      <c r="D122" s="5">
        <v>216852105.55000001</v>
      </c>
      <c r="E122" s="5">
        <v>199951665.38</v>
      </c>
      <c r="F122" s="5">
        <v>235704308.00999999</v>
      </c>
    </row>
    <row r="123" spans="1:6">
      <c r="A123" s="3" t="s">
        <v>427</v>
      </c>
      <c r="B123" s="6"/>
      <c r="C123" s="6"/>
      <c r="D123" s="6"/>
      <c r="E123" s="6"/>
      <c r="F123" s="6"/>
    </row>
    <row r="124" spans="1:6">
      <c r="A124" s="3" t="s">
        <v>428</v>
      </c>
      <c r="B124" s="5"/>
      <c r="C124" s="5"/>
      <c r="D124" s="5"/>
      <c r="E124" s="5"/>
      <c r="F124" s="5"/>
    </row>
    <row r="125" spans="1:6">
      <c r="A125" s="3" t="s">
        <v>429</v>
      </c>
      <c r="B125" s="6">
        <v>5316234034.2299995</v>
      </c>
      <c r="C125" s="6">
        <v>6274562705.6599998</v>
      </c>
      <c r="D125" s="6">
        <v>8067429921.5500002</v>
      </c>
      <c r="E125" s="6">
        <v>10818360027.950001</v>
      </c>
      <c r="F125" s="6">
        <v>14039166962.6</v>
      </c>
    </row>
    <row r="126" spans="1:6">
      <c r="A126" s="3" t="s">
        <v>430</v>
      </c>
      <c r="B126" s="5"/>
      <c r="C126" s="5"/>
      <c r="D126" s="5"/>
      <c r="E126" s="5"/>
      <c r="F126" s="5"/>
    </row>
    <row r="127" spans="1:6">
      <c r="A127" s="3" t="s">
        <v>431</v>
      </c>
      <c r="B127" s="6">
        <v>766041782</v>
      </c>
      <c r="C127" s="6">
        <v>769926532</v>
      </c>
      <c r="D127" s="6">
        <v>773905932</v>
      </c>
      <c r="E127" s="6">
        <v>777642620</v>
      </c>
      <c r="F127" s="6">
        <v>782057732</v>
      </c>
    </row>
    <row r="128" spans="1:6">
      <c r="A128" s="3" t="s">
        <v>432</v>
      </c>
      <c r="B128" s="5"/>
      <c r="C128" s="5"/>
      <c r="D128" s="5"/>
      <c r="E128" s="5"/>
      <c r="F128" s="5"/>
    </row>
    <row r="129" spans="1:6">
      <c r="A129" s="3" t="s">
        <v>433</v>
      </c>
      <c r="B129" s="6"/>
      <c r="C129" s="6"/>
      <c r="D129" s="6"/>
      <c r="E129" s="6"/>
      <c r="F129" s="6"/>
    </row>
    <row r="130" spans="1:6">
      <c r="A130" s="3" t="s">
        <v>434</v>
      </c>
      <c r="B130" s="5"/>
      <c r="C130" s="5"/>
      <c r="D130" s="5"/>
      <c r="E130" s="5"/>
      <c r="F130" s="5"/>
    </row>
    <row r="131" spans="1:6">
      <c r="A131" s="3" t="s">
        <v>271</v>
      </c>
      <c r="B131" s="6">
        <v>203750555.12</v>
      </c>
      <c r="C131" s="6">
        <v>277332615.82999998</v>
      </c>
      <c r="D131" s="6">
        <v>159217470.15000001</v>
      </c>
      <c r="E131" s="6">
        <v>408383793.27999997</v>
      </c>
      <c r="F131" s="6">
        <v>748265699.33000004</v>
      </c>
    </row>
    <row r="132" spans="1:6">
      <c r="A132" s="3" t="s">
        <v>435</v>
      </c>
      <c r="B132" s="5"/>
      <c r="C132" s="5"/>
      <c r="D132" s="5"/>
      <c r="E132" s="5"/>
      <c r="F132" s="5"/>
    </row>
    <row r="133" spans="1:6">
      <c r="A133" s="3" t="s">
        <v>436</v>
      </c>
      <c r="B133" s="6">
        <v>1250887175.6500001</v>
      </c>
      <c r="C133" s="6">
        <v>486497501.16000003</v>
      </c>
      <c r="D133" s="6">
        <v>64446888.009999998</v>
      </c>
      <c r="E133" s="6">
        <v>-12074363.42</v>
      </c>
      <c r="F133" s="6">
        <v>-3741672.65</v>
      </c>
    </row>
    <row r="134" spans="1:6">
      <c r="A134" s="3" t="s">
        <v>437</v>
      </c>
      <c r="B134" s="5"/>
      <c r="C134" s="5"/>
      <c r="D134" s="5"/>
      <c r="E134" s="5"/>
      <c r="F134" s="5"/>
    </row>
    <row r="135" spans="1:6">
      <c r="A135" s="3" t="s">
        <v>272</v>
      </c>
      <c r="B135" s="6">
        <v>381607891</v>
      </c>
      <c r="C135" s="6">
        <v>383021391</v>
      </c>
      <c r="D135" s="6">
        <v>329379381.75</v>
      </c>
      <c r="E135" s="6">
        <v>331386006.75</v>
      </c>
      <c r="F135" s="6">
        <v>333097675.75</v>
      </c>
    </row>
    <row r="136" spans="1:6">
      <c r="A136" s="3" t="s">
        <v>438</v>
      </c>
      <c r="B136" s="5"/>
      <c r="C136" s="5"/>
      <c r="D136" s="5"/>
      <c r="E136" s="5"/>
      <c r="F136" s="5"/>
    </row>
    <row r="137" spans="1:6">
      <c r="A137" s="3" t="s">
        <v>273</v>
      </c>
      <c r="B137" s="6">
        <v>5768180605.4899998</v>
      </c>
      <c r="C137" s="6">
        <v>7254194656.0200005</v>
      </c>
      <c r="D137" s="6">
        <v>9057289269.5699997</v>
      </c>
      <c r="E137" s="6">
        <v>10874211811.700001</v>
      </c>
      <c r="F137" s="6">
        <v>13633564570.780001</v>
      </c>
    </row>
    <row r="138" spans="1:6">
      <c r="A138" s="3" t="s">
        <v>439</v>
      </c>
      <c r="B138" s="5"/>
      <c r="C138" s="5"/>
      <c r="D138" s="5"/>
      <c r="E138" s="5"/>
      <c r="F138" s="5"/>
    </row>
    <row r="139" spans="1:6">
      <c r="A139" s="3" t="s">
        <v>212</v>
      </c>
      <c r="B139" s="6"/>
      <c r="C139" s="6"/>
      <c r="D139" s="6"/>
      <c r="E139" s="6"/>
      <c r="F139" s="6"/>
    </row>
    <row r="140" spans="1:6">
      <c r="A140" s="3" t="s">
        <v>440</v>
      </c>
      <c r="B140" s="5"/>
      <c r="C140" s="5"/>
      <c r="D140" s="5"/>
      <c r="E140" s="5"/>
      <c r="F140" s="5"/>
    </row>
    <row r="141" spans="1:6">
      <c r="A141" s="3" t="s">
        <v>441</v>
      </c>
      <c r="B141" s="6"/>
      <c r="C141" s="6"/>
      <c r="D141" s="6"/>
      <c r="E141" s="6"/>
      <c r="F141" s="6"/>
    </row>
    <row r="142" spans="1:6">
      <c r="A142" s="3" t="s">
        <v>442</v>
      </c>
      <c r="B142" s="5">
        <v>8370468009.2600002</v>
      </c>
      <c r="C142" s="5">
        <v>9170972696.0100002</v>
      </c>
      <c r="D142" s="5">
        <v>10384238941.48</v>
      </c>
      <c r="E142" s="5">
        <v>12379549868.309999</v>
      </c>
      <c r="F142" s="5">
        <v>15493244005.209999</v>
      </c>
    </row>
    <row r="143" spans="1:6">
      <c r="A143" s="3" t="s">
        <v>443</v>
      </c>
      <c r="B143" s="6">
        <v>227709570.36000001</v>
      </c>
      <c r="C143" s="6">
        <v>265010189.41999999</v>
      </c>
      <c r="D143" s="6">
        <v>281670143.97000003</v>
      </c>
      <c r="E143" s="6">
        <v>275792162.00999999</v>
      </c>
      <c r="F143" s="6">
        <v>307512897.60000002</v>
      </c>
    </row>
    <row r="144" spans="1:6">
      <c r="A144" s="3" t="s">
        <v>444</v>
      </c>
      <c r="B144" s="5">
        <v>8598177579.6200008</v>
      </c>
      <c r="C144" s="5">
        <v>9435982885.4300003</v>
      </c>
      <c r="D144" s="5">
        <v>10665909085.450001</v>
      </c>
      <c r="E144" s="5">
        <v>12655342030.32</v>
      </c>
      <c r="F144" s="5">
        <v>15800756902.809999</v>
      </c>
    </row>
    <row r="145" spans="1:6">
      <c r="A145" s="3" t="s">
        <v>445</v>
      </c>
      <c r="B145" s="6"/>
      <c r="C145" s="6"/>
      <c r="D145" s="6"/>
      <c r="E145" s="6"/>
      <c r="F145" s="6"/>
    </row>
    <row r="146" spans="1:6">
      <c r="A146" s="3" t="s">
        <v>446</v>
      </c>
      <c r="B146" s="5"/>
      <c r="C146" s="5"/>
      <c r="D146" s="5"/>
      <c r="E146" s="5"/>
      <c r="F146" s="5"/>
    </row>
    <row r="147" spans="1:6">
      <c r="A147" s="3" t="s">
        <v>447</v>
      </c>
      <c r="B147" s="6">
        <v>13914411613.85</v>
      </c>
      <c r="C147" s="6">
        <v>15710545591.09</v>
      </c>
      <c r="D147" s="6">
        <v>18733339007</v>
      </c>
      <c r="E147" s="6">
        <v>23473702058.27</v>
      </c>
      <c r="F147" s="6">
        <v>29839923865.41</v>
      </c>
    </row>
    <row r="148" spans="1:6">
      <c r="A148" s="3" t="s">
        <v>99</v>
      </c>
      <c r="B148" s="7" t="s">
        <v>113</v>
      </c>
      <c r="C148" s="7" t="s">
        <v>113</v>
      </c>
      <c r="D148" s="7" t="s">
        <v>113</v>
      </c>
      <c r="E148" s="7" t="s">
        <v>113</v>
      </c>
      <c r="F148" s="7" t="s">
        <v>113</v>
      </c>
    </row>
    <row r="149" spans="1:6">
      <c r="A149" s="3" t="s">
        <v>100</v>
      </c>
      <c r="B149" s="8" t="s">
        <v>113</v>
      </c>
      <c r="C149" s="8" t="s">
        <v>113</v>
      </c>
      <c r="D149" s="8" t="s">
        <v>113</v>
      </c>
      <c r="E149" s="8" t="s">
        <v>113</v>
      </c>
      <c r="F149" s="8" t="s">
        <v>113</v>
      </c>
    </row>
    <row r="150" spans="1:6">
      <c r="A150" s="3" t="s">
        <v>101</v>
      </c>
      <c r="B150" s="7">
        <v>1</v>
      </c>
      <c r="C150" s="7">
        <v>1</v>
      </c>
      <c r="D150" s="7">
        <v>1</v>
      </c>
      <c r="E150" s="7">
        <v>1</v>
      </c>
      <c r="F150" s="7">
        <v>1</v>
      </c>
    </row>
    <row r="151" spans="1:6">
      <c r="A151" s="3" t="s">
        <v>102</v>
      </c>
      <c r="B151" s="9" t="s">
        <v>114</v>
      </c>
      <c r="C151" s="9" t="s">
        <v>114</v>
      </c>
      <c r="D151" s="9" t="s">
        <v>114</v>
      </c>
      <c r="E151" s="9" t="s">
        <v>114</v>
      </c>
      <c r="F151" s="9" t="s">
        <v>114</v>
      </c>
    </row>
    <row r="152" spans="1:6">
      <c r="A152" s="3" t="s">
        <v>103</v>
      </c>
      <c r="B152" s="10">
        <v>15</v>
      </c>
      <c r="C152" s="10">
        <v>25</v>
      </c>
      <c r="D152" s="10">
        <v>25</v>
      </c>
      <c r="E152" s="10">
        <v>25</v>
      </c>
      <c r="F152" s="10">
        <v>25</v>
      </c>
    </row>
    <row r="153" spans="1:6">
      <c r="A153" s="3" t="s">
        <v>104</v>
      </c>
      <c r="B153" s="9" t="s">
        <v>115</v>
      </c>
      <c r="C153" s="9"/>
      <c r="D153" s="9"/>
      <c r="E153" s="9"/>
      <c r="F153" s="9"/>
    </row>
    <row r="154" spans="1:6">
      <c r="A154" s="3" t="s">
        <v>105</v>
      </c>
      <c r="B154" s="10" t="s">
        <v>116</v>
      </c>
      <c r="C154" s="10" t="s">
        <v>116</v>
      </c>
      <c r="D154" s="10" t="s">
        <v>116</v>
      </c>
      <c r="E154" s="10" t="s">
        <v>116</v>
      </c>
      <c r="F154" s="10" t="s">
        <v>116</v>
      </c>
    </row>
    <row r="155" spans="1:6">
      <c r="A155" s="3" t="s">
        <v>106</v>
      </c>
      <c r="B155" s="9"/>
      <c r="C155" s="9"/>
      <c r="D155" s="9"/>
      <c r="E155" s="9"/>
      <c r="F155" s="9"/>
    </row>
    <row r="156" spans="1:6">
      <c r="A156" s="3" t="s">
        <v>107</v>
      </c>
      <c r="B156" s="10"/>
      <c r="C156" s="10"/>
      <c r="D156" s="10"/>
      <c r="E156" s="10"/>
      <c r="F156" s="10"/>
    </row>
    <row r="157" spans="1:6">
      <c r="A157" s="3" t="s">
        <v>108</v>
      </c>
      <c r="B157" s="9"/>
      <c r="C157" s="9"/>
      <c r="D157" s="9"/>
      <c r="E157" s="9"/>
      <c r="F157" s="9"/>
    </row>
    <row r="158" spans="1:6">
      <c r="A158" s="3" t="s">
        <v>109</v>
      </c>
      <c r="B158" s="10">
        <v>44667</v>
      </c>
      <c r="C158" s="10">
        <v>45031</v>
      </c>
      <c r="D158" s="10">
        <v>45402</v>
      </c>
      <c r="E158" s="10">
        <v>45766</v>
      </c>
      <c r="F158" s="10">
        <v>46130</v>
      </c>
    </row>
    <row r="159" spans="1:6">
      <c r="A159" s="3" t="s">
        <v>110</v>
      </c>
      <c r="B159" s="9" t="s">
        <v>117</v>
      </c>
      <c r="C159" s="9" t="s">
        <v>117</v>
      </c>
      <c r="D159" s="9" t="s">
        <v>117</v>
      </c>
      <c r="E159" s="9" t="s">
        <v>117</v>
      </c>
      <c r="F159" s="9" t="s">
        <v>117</v>
      </c>
    </row>
  </sheetData>
  <phoneticPr fontId="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1"/>
  <sheetViews>
    <sheetView workbookViewId="0"/>
  </sheetViews>
  <sheetFormatPr baseColWidth="10" defaultColWidth="8.83203125" defaultRowHeight="14"/>
  <cols>
    <col min="1" max="1" width="123.6640625" bestFit="1" customWidth="1"/>
    <col min="2" max="6" width="19.6640625" bestFit="1" customWidth="1"/>
  </cols>
  <sheetData>
    <row r="1" spans="1:6">
      <c r="A1" t="s">
        <v>7</v>
      </c>
      <c r="B1" t="s">
        <v>1</v>
      </c>
    </row>
    <row r="2" spans="1:6">
      <c r="A2" t="s">
        <v>8</v>
      </c>
      <c r="B2" t="s">
        <v>16</v>
      </c>
    </row>
    <row r="3" spans="1:6">
      <c r="A3" t="s">
        <v>10</v>
      </c>
      <c r="B3" t="s">
        <v>17</v>
      </c>
    </row>
    <row r="4" spans="1:6">
      <c r="A4" t="s">
        <v>18</v>
      </c>
    </row>
    <row r="5" spans="1:6">
      <c r="A5" t="str">
        <f>[1]!WFR(B1,"2021:2025","Func=Rpt.CFS21","rptType=1","singleSeason=0","unit=1","currencyType=ORIG","order=RIGHT","rate=HISTORY","version=1","quarterindic=0","showcurrency=1","reportPeriod=24","cols=5;rows=125")</f>
        <v xml:space="preserve">                                                                                                              </v>
      </c>
    </row>
    <row r="6" spans="1:6">
      <c r="A6" s="1" t="s">
        <v>118</v>
      </c>
      <c r="B6" s="1"/>
      <c r="C6" s="1"/>
      <c r="D6" s="1"/>
      <c r="E6" s="1"/>
      <c r="F6" s="1"/>
    </row>
    <row r="7" spans="1:6">
      <c r="A7" s="2" t="s">
        <v>38</v>
      </c>
      <c r="B7" s="4">
        <v>44561</v>
      </c>
      <c r="C7" s="4">
        <v>44926</v>
      </c>
      <c r="D7" s="4">
        <v>45291</v>
      </c>
      <c r="E7" s="4">
        <v>45657</v>
      </c>
      <c r="F7" s="4">
        <v>46022</v>
      </c>
    </row>
    <row r="8" spans="1:6">
      <c r="A8" s="3" t="s">
        <v>39</v>
      </c>
      <c r="B8" s="5" t="s">
        <v>111</v>
      </c>
      <c r="C8" s="5" t="s">
        <v>111</v>
      </c>
      <c r="D8" s="5" t="s">
        <v>111</v>
      </c>
      <c r="E8" s="5" t="s">
        <v>111</v>
      </c>
      <c r="F8" s="5" t="s">
        <v>111</v>
      </c>
    </row>
    <row r="9" spans="1:6">
      <c r="A9" s="3" t="s">
        <v>40</v>
      </c>
      <c r="B9" s="6" t="s">
        <v>112</v>
      </c>
      <c r="C9" s="6" t="s">
        <v>112</v>
      </c>
      <c r="D9" s="6" t="s">
        <v>112</v>
      </c>
      <c r="E9" s="6" t="s">
        <v>112</v>
      </c>
      <c r="F9" s="6" t="s">
        <v>112</v>
      </c>
    </row>
    <row r="10" spans="1:6">
      <c r="A10" s="3" t="s">
        <v>119</v>
      </c>
      <c r="B10" s="5"/>
      <c r="C10" s="5"/>
      <c r="D10" s="5"/>
      <c r="E10" s="5"/>
      <c r="F10" s="5"/>
    </row>
    <row r="11" spans="1:6">
      <c r="A11" s="3" t="s">
        <v>120</v>
      </c>
      <c r="B11" s="6">
        <v>8066874279.46</v>
      </c>
      <c r="C11" s="6">
        <v>9910481144.5599995</v>
      </c>
      <c r="D11" s="6">
        <v>12327387344.27</v>
      </c>
      <c r="E11" s="6">
        <v>15335129703.83</v>
      </c>
      <c r="F11" s="6">
        <v>19664899168.669998</v>
      </c>
    </row>
    <row r="12" spans="1:6">
      <c r="A12" s="3" t="s">
        <v>121</v>
      </c>
      <c r="B12" s="5">
        <v>133258185.08</v>
      </c>
      <c r="C12" s="5">
        <v>198538917.44999999</v>
      </c>
      <c r="D12" s="5">
        <v>198935286.72</v>
      </c>
      <c r="E12" s="5">
        <v>260681814.71000001</v>
      </c>
      <c r="F12" s="5">
        <v>501757199.64999998</v>
      </c>
    </row>
    <row r="13" spans="1:6">
      <c r="A13" s="3" t="s">
        <v>122</v>
      </c>
      <c r="B13" s="6">
        <v>113483836.92</v>
      </c>
      <c r="C13" s="6">
        <v>131552056.81999999</v>
      </c>
      <c r="D13" s="6">
        <v>251810815.71000001</v>
      </c>
      <c r="E13" s="6">
        <v>204691032.19999999</v>
      </c>
      <c r="F13" s="6">
        <v>330155472.82999998</v>
      </c>
    </row>
    <row r="14" spans="1:6">
      <c r="A14" s="3" t="s">
        <v>123</v>
      </c>
      <c r="B14" s="5"/>
      <c r="C14" s="5"/>
      <c r="D14" s="5"/>
      <c r="E14" s="5"/>
      <c r="F14" s="5"/>
    </row>
    <row r="15" spans="1:6">
      <c r="A15" s="3" t="s">
        <v>124</v>
      </c>
      <c r="B15" s="6"/>
      <c r="C15" s="6"/>
      <c r="D15" s="6"/>
      <c r="E15" s="6"/>
      <c r="F15" s="6"/>
    </row>
    <row r="16" spans="1:6">
      <c r="A16" s="3" t="s">
        <v>125</v>
      </c>
      <c r="B16" s="5"/>
      <c r="C16" s="5"/>
      <c r="D16" s="5"/>
      <c r="E16" s="5"/>
      <c r="F16" s="5"/>
    </row>
    <row r="17" spans="1:6">
      <c r="A17" s="3" t="s">
        <v>126</v>
      </c>
      <c r="B17" s="6"/>
      <c r="C17" s="6"/>
      <c r="D17" s="6"/>
      <c r="E17" s="6"/>
      <c r="F17" s="6"/>
    </row>
    <row r="18" spans="1:6">
      <c r="A18" s="3" t="s">
        <v>127</v>
      </c>
      <c r="B18" s="5"/>
      <c r="C18" s="5"/>
      <c r="D18" s="5"/>
      <c r="E18" s="5"/>
      <c r="F18" s="5"/>
    </row>
    <row r="19" spans="1:6">
      <c r="A19" s="3" t="s">
        <v>128</v>
      </c>
      <c r="B19" s="6"/>
      <c r="C19" s="6"/>
      <c r="D19" s="6"/>
      <c r="E19" s="6"/>
      <c r="F19" s="6"/>
    </row>
    <row r="20" spans="1:6">
      <c r="A20" s="3" t="s">
        <v>129</v>
      </c>
      <c r="B20" s="5"/>
      <c r="C20" s="5"/>
      <c r="D20" s="5"/>
      <c r="E20" s="5"/>
      <c r="F20" s="5"/>
    </row>
    <row r="21" spans="1:6">
      <c r="A21" s="3" t="s">
        <v>130</v>
      </c>
      <c r="B21" s="6"/>
      <c r="C21" s="6"/>
      <c r="D21" s="6"/>
      <c r="E21" s="6"/>
      <c r="F21" s="6"/>
    </row>
    <row r="22" spans="1:6">
      <c r="A22" s="3" t="s">
        <v>131</v>
      </c>
      <c r="B22" s="5"/>
      <c r="C22" s="5"/>
      <c r="D22" s="5"/>
      <c r="E22" s="5"/>
      <c r="F22" s="5"/>
    </row>
    <row r="23" spans="1:6">
      <c r="A23" s="3" t="s">
        <v>132</v>
      </c>
      <c r="B23" s="6"/>
      <c r="C23" s="6"/>
      <c r="D23" s="6"/>
      <c r="E23" s="6"/>
      <c r="F23" s="6"/>
    </row>
    <row r="24" spans="1:6">
      <c r="A24" s="3" t="s">
        <v>133</v>
      </c>
      <c r="B24" s="5"/>
      <c r="C24" s="5"/>
      <c r="D24" s="5"/>
      <c r="E24" s="5"/>
      <c r="F24" s="5"/>
    </row>
    <row r="25" spans="1:6">
      <c r="A25" s="3" t="s">
        <v>134</v>
      </c>
      <c r="B25" s="6"/>
      <c r="C25" s="6"/>
      <c r="D25" s="6"/>
      <c r="E25" s="6"/>
      <c r="F25" s="6"/>
    </row>
    <row r="26" spans="1:6">
      <c r="A26" s="3" t="s">
        <v>135</v>
      </c>
      <c r="B26" s="5"/>
      <c r="C26" s="5"/>
      <c r="D26" s="5"/>
      <c r="E26" s="5"/>
      <c r="F26" s="5"/>
    </row>
    <row r="27" spans="1:6">
      <c r="A27" s="3" t="s">
        <v>136</v>
      </c>
      <c r="B27" s="6">
        <v>8313616301.46</v>
      </c>
      <c r="C27" s="6">
        <v>10240572118.83</v>
      </c>
      <c r="D27" s="6">
        <v>12778133446.700001</v>
      </c>
      <c r="E27" s="6">
        <v>15800502550.74</v>
      </c>
      <c r="F27" s="6">
        <v>20496811841.150002</v>
      </c>
    </row>
    <row r="28" spans="1:6">
      <c r="A28" s="3" t="s">
        <v>137</v>
      </c>
      <c r="B28" s="5">
        <v>5641553222.8900003</v>
      </c>
      <c r="C28" s="5">
        <v>6524025947.54</v>
      </c>
      <c r="D28" s="5">
        <v>7394425846.0699997</v>
      </c>
      <c r="E28" s="5">
        <v>9309709277.9599991</v>
      </c>
      <c r="F28" s="5">
        <v>13579191099.469999</v>
      </c>
    </row>
    <row r="29" spans="1:6">
      <c r="A29" s="3" t="s">
        <v>138</v>
      </c>
      <c r="B29" s="6">
        <v>1039608641.05</v>
      </c>
      <c r="C29" s="6">
        <v>1202596146.73</v>
      </c>
      <c r="D29" s="6">
        <v>1456490630</v>
      </c>
      <c r="E29" s="6">
        <v>1820190612.8699999</v>
      </c>
      <c r="F29" s="6">
        <v>2306564709.8000002</v>
      </c>
    </row>
    <row r="30" spans="1:6">
      <c r="A30" s="3" t="s">
        <v>139</v>
      </c>
      <c r="B30" s="5">
        <v>555512627.71000004</v>
      </c>
      <c r="C30" s="5">
        <v>762439644.16999996</v>
      </c>
      <c r="D30" s="5">
        <v>837800595.50999999</v>
      </c>
      <c r="E30" s="5">
        <v>1073505828.6</v>
      </c>
      <c r="F30" s="5">
        <v>1342542817.7</v>
      </c>
    </row>
    <row r="31" spans="1:6">
      <c r="A31" s="3" t="s">
        <v>140</v>
      </c>
      <c r="B31" s="6">
        <v>693530705.20000005</v>
      </c>
      <c r="C31" s="6">
        <v>696652462.24000001</v>
      </c>
      <c r="D31" s="6">
        <v>817301405.98000002</v>
      </c>
      <c r="E31" s="6">
        <v>1134624602.6700001</v>
      </c>
      <c r="F31" s="6">
        <v>1034234700.9400001</v>
      </c>
    </row>
    <row r="32" spans="1:6">
      <c r="A32" s="3" t="s">
        <v>141</v>
      </c>
      <c r="B32" s="5"/>
      <c r="C32" s="5"/>
      <c r="D32" s="5"/>
      <c r="E32" s="5"/>
      <c r="F32" s="5"/>
    </row>
    <row r="33" spans="1:6">
      <c r="A33" s="3" t="s">
        <v>142</v>
      </c>
      <c r="B33" s="6"/>
      <c r="C33" s="6"/>
      <c r="D33" s="6"/>
      <c r="E33" s="6"/>
      <c r="F33" s="6"/>
    </row>
    <row r="34" spans="1:6">
      <c r="A34" s="3" t="s">
        <v>143</v>
      </c>
      <c r="B34" s="5"/>
      <c r="C34" s="5"/>
      <c r="D34" s="5"/>
      <c r="E34" s="5"/>
      <c r="F34" s="5"/>
    </row>
    <row r="35" spans="1:6">
      <c r="A35" s="3" t="s">
        <v>144</v>
      </c>
      <c r="B35" s="6"/>
      <c r="C35" s="6"/>
      <c r="D35" s="6"/>
      <c r="E35" s="6"/>
      <c r="F35" s="6"/>
    </row>
    <row r="36" spans="1:6">
      <c r="A36" s="3" t="s">
        <v>145</v>
      </c>
      <c r="B36" s="5"/>
      <c r="C36" s="5"/>
      <c r="D36" s="5"/>
      <c r="E36" s="5"/>
      <c r="F36" s="5"/>
    </row>
    <row r="37" spans="1:6">
      <c r="A37" s="3" t="s">
        <v>146</v>
      </c>
      <c r="B37" s="6"/>
      <c r="C37" s="6"/>
      <c r="D37" s="6"/>
      <c r="E37" s="6"/>
      <c r="F37" s="6"/>
    </row>
    <row r="38" spans="1:6">
      <c r="A38" s="3" t="s">
        <v>147</v>
      </c>
      <c r="B38" s="5"/>
      <c r="C38" s="5"/>
      <c r="D38" s="5"/>
      <c r="E38" s="5"/>
      <c r="F38" s="5"/>
    </row>
    <row r="39" spans="1:6">
      <c r="A39" s="3" t="s">
        <v>148</v>
      </c>
      <c r="B39" s="6"/>
      <c r="C39" s="6"/>
      <c r="D39" s="6"/>
      <c r="E39" s="6"/>
      <c r="F39" s="6"/>
    </row>
    <row r="40" spans="1:6">
      <c r="A40" s="3" t="s">
        <v>149</v>
      </c>
      <c r="B40" s="5">
        <v>7930205196.8500004</v>
      </c>
      <c r="C40" s="5">
        <v>9185714200.6800003</v>
      </c>
      <c r="D40" s="5">
        <v>10506018477.559999</v>
      </c>
      <c r="E40" s="5">
        <v>13338030322.1</v>
      </c>
      <c r="F40" s="5">
        <v>18262533327.91</v>
      </c>
    </row>
    <row r="41" spans="1:6">
      <c r="A41" s="3" t="s">
        <v>150</v>
      </c>
      <c r="B41" s="6"/>
      <c r="C41" s="6"/>
      <c r="D41" s="6"/>
      <c r="E41" s="6"/>
      <c r="F41" s="6"/>
    </row>
    <row r="42" spans="1:6">
      <c r="A42" s="3" t="s">
        <v>151</v>
      </c>
      <c r="B42" s="5">
        <v>383411104.61000001</v>
      </c>
      <c r="C42" s="5">
        <v>1054857918.15</v>
      </c>
      <c r="D42" s="5">
        <v>2272114969.1399999</v>
      </c>
      <c r="E42" s="5">
        <v>2462472228.6399999</v>
      </c>
      <c r="F42" s="5">
        <v>2234278513.2399998</v>
      </c>
    </row>
    <row r="43" spans="1:6">
      <c r="A43" s="3" t="s">
        <v>152</v>
      </c>
      <c r="B43" s="6"/>
      <c r="C43" s="6"/>
      <c r="D43" s="6"/>
      <c r="E43" s="6"/>
      <c r="F43" s="6"/>
    </row>
    <row r="44" spans="1:6">
      <c r="A44" s="3" t="s">
        <v>153</v>
      </c>
      <c r="B44" s="5">
        <v>3787655.43</v>
      </c>
      <c r="C44" s="5">
        <v>1000000000</v>
      </c>
      <c r="D44" s="5">
        <v>1000000000</v>
      </c>
      <c r="E44" s="5">
        <v>191387384.81</v>
      </c>
      <c r="F44" s="5">
        <v>21798515.149999999</v>
      </c>
    </row>
    <row r="45" spans="1:6">
      <c r="A45" s="3" t="s">
        <v>154</v>
      </c>
      <c r="B45" s="6">
        <v>12758379</v>
      </c>
      <c r="C45" s="6">
        <v>8690431.4499999993</v>
      </c>
      <c r="D45" s="6">
        <v>24740175.640000001</v>
      </c>
      <c r="E45" s="6">
        <v>52567462.170000002</v>
      </c>
      <c r="F45" s="6">
        <v>63969175.079999998</v>
      </c>
    </row>
    <row r="46" spans="1:6">
      <c r="A46" s="3" t="s">
        <v>155</v>
      </c>
      <c r="B46" s="5">
        <v>10824976.220000001</v>
      </c>
      <c r="C46" s="5">
        <v>2207067.63</v>
      </c>
      <c r="D46" s="5">
        <v>4604492.97</v>
      </c>
      <c r="E46" s="5">
        <v>2346358.9</v>
      </c>
      <c r="F46" s="5">
        <v>1269132.8</v>
      </c>
    </row>
    <row r="47" spans="1:6">
      <c r="A47" s="3" t="s">
        <v>156</v>
      </c>
      <c r="B47" s="6"/>
      <c r="C47" s="6"/>
      <c r="D47" s="6"/>
      <c r="E47" s="6"/>
      <c r="F47" s="6"/>
    </row>
    <row r="48" spans="1:6">
      <c r="A48" s="3" t="s">
        <v>157</v>
      </c>
      <c r="B48" s="5">
        <v>3361000000</v>
      </c>
      <c r="C48" s="5">
        <v>1965545252</v>
      </c>
      <c r="D48" s="5">
        <v>4014608582.3200002</v>
      </c>
      <c r="E48" s="5">
        <v>8692815915.9799995</v>
      </c>
      <c r="F48" s="5">
        <v>9410000000</v>
      </c>
    </row>
    <row r="49" spans="1:6">
      <c r="A49" s="3" t="s">
        <v>158</v>
      </c>
      <c r="B49" s="6"/>
      <c r="C49" s="6"/>
      <c r="D49" s="6"/>
      <c r="E49" s="6"/>
      <c r="F49" s="6"/>
    </row>
    <row r="50" spans="1:6">
      <c r="A50" s="3" t="s">
        <v>159</v>
      </c>
      <c r="B50" s="5"/>
      <c r="C50" s="5"/>
      <c r="D50" s="5"/>
      <c r="E50" s="5"/>
      <c r="F50" s="5"/>
    </row>
    <row r="51" spans="1:6">
      <c r="A51" s="3" t="s">
        <v>160</v>
      </c>
      <c r="B51" s="6">
        <v>3388371010.6500001</v>
      </c>
      <c r="C51" s="6">
        <v>2976442751.0799999</v>
      </c>
      <c r="D51" s="6">
        <v>5043953250.9300003</v>
      </c>
      <c r="E51" s="6">
        <v>8939117121.8600006</v>
      </c>
      <c r="F51" s="6">
        <v>9497036823.0300007</v>
      </c>
    </row>
    <row r="52" spans="1:6">
      <c r="A52" s="3" t="s">
        <v>161</v>
      </c>
      <c r="B52" s="5">
        <v>539741502.16999996</v>
      </c>
      <c r="C52" s="5">
        <v>445357134.13</v>
      </c>
      <c r="D52" s="5">
        <v>732734250.42999995</v>
      </c>
      <c r="E52" s="5">
        <v>921779240.44000006</v>
      </c>
      <c r="F52" s="5">
        <v>820543022.20000005</v>
      </c>
    </row>
    <row r="53" spans="1:6">
      <c r="A53" s="3" t="s">
        <v>162</v>
      </c>
      <c r="B53" s="6">
        <v>9389300</v>
      </c>
      <c r="C53" s="6">
        <v>625500</v>
      </c>
      <c r="D53" s="6"/>
      <c r="E53" s="6"/>
      <c r="F53" s="6">
        <v>27567041.5</v>
      </c>
    </row>
    <row r="54" spans="1:6">
      <c r="A54" s="3" t="s">
        <v>163</v>
      </c>
      <c r="B54" s="5"/>
      <c r="C54" s="5"/>
      <c r="D54" s="5">
        <v>595920088.44000006</v>
      </c>
      <c r="E54" s="5"/>
      <c r="F54" s="5"/>
    </row>
    <row r="55" spans="1:6">
      <c r="A55" s="3" t="s">
        <v>164</v>
      </c>
      <c r="B55" s="6">
        <v>3392000000</v>
      </c>
      <c r="C55" s="6">
        <v>2980002489.5500002</v>
      </c>
      <c r="D55" s="6">
        <v>4464401638.1800003</v>
      </c>
      <c r="E55" s="6">
        <v>9722762964.5900002</v>
      </c>
      <c r="F55" s="6">
        <v>9890021654.3700008</v>
      </c>
    </row>
    <row r="56" spans="1:6">
      <c r="A56" s="3" t="s">
        <v>165</v>
      </c>
      <c r="B56" s="5"/>
      <c r="C56" s="5"/>
      <c r="D56" s="5"/>
      <c r="E56" s="5"/>
      <c r="F56" s="5"/>
    </row>
    <row r="57" spans="1:6">
      <c r="A57" s="3" t="s">
        <v>166</v>
      </c>
      <c r="B57" s="6"/>
      <c r="C57" s="6"/>
      <c r="D57" s="6"/>
      <c r="E57" s="6"/>
      <c r="F57" s="6"/>
    </row>
    <row r="58" spans="1:6">
      <c r="A58" s="3" t="s">
        <v>167</v>
      </c>
      <c r="B58" s="5">
        <v>3941130802.1700001</v>
      </c>
      <c r="C58" s="5">
        <v>3425985123.6799998</v>
      </c>
      <c r="D58" s="5">
        <v>5793055977.0500002</v>
      </c>
      <c r="E58" s="5">
        <v>10644542205.030001</v>
      </c>
      <c r="F58" s="5">
        <v>10738131718.07</v>
      </c>
    </row>
    <row r="59" spans="1:6">
      <c r="A59" s="3" t="s">
        <v>168</v>
      </c>
      <c r="B59" s="6"/>
      <c r="C59" s="6"/>
      <c r="D59" s="6"/>
      <c r="E59" s="6"/>
      <c r="F59" s="6"/>
    </row>
    <row r="60" spans="1:6">
      <c r="A60" s="3" t="s">
        <v>169</v>
      </c>
      <c r="B60" s="5">
        <v>-552759791.51999998</v>
      </c>
      <c r="C60" s="5">
        <v>-449542372.60000002</v>
      </c>
      <c r="D60" s="5">
        <v>-749102726.12</v>
      </c>
      <c r="E60" s="5">
        <v>-1705425083.1700001</v>
      </c>
      <c r="F60" s="5">
        <v>-1241094895.04</v>
      </c>
    </row>
    <row r="61" spans="1:6">
      <c r="A61" s="3" t="s">
        <v>170</v>
      </c>
      <c r="B61" s="6"/>
      <c r="C61" s="6"/>
      <c r="D61" s="6"/>
      <c r="E61" s="6"/>
      <c r="F61" s="6"/>
    </row>
    <row r="62" spans="1:6">
      <c r="A62" s="3" t="s">
        <v>171</v>
      </c>
      <c r="B62" s="5">
        <v>34614972</v>
      </c>
      <c r="C62" s="5">
        <v>44590946</v>
      </c>
      <c r="D62" s="5">
        <v>45198819</v>
      </c>
      <c r="E62" s="5">
        <v>140755843</v>
      </c>
      <c r="F62" s="5">
        <v>218241730</v>
      </c>
    </row>
    <row r="63" spans="1:6">
      <c r="A63" s="3" t="s">
        <v>172</v>
      </c>
      <c r="B63" s="6">
        <v>-96000</v>
      </c>
      <c r="C63" s="6"/>
      <c r="D63" s="6"/>
      <c r="E63" s="6"/>
      <c r="F63" s="6">
        <v>10215000</v>
      </c>
    </row>
    <row r="64" spans="1:6">
      <c r="A64" s="3" t="s">
        <v>173</v>
      </c>
      <c r="B64" s="5">
        <v>43668648.399999999</v>
      </c>
      <c r="C64" s="5">
        <v>120857164.58</v>
      </c>
      <c r="D64" s="5">
        <v>108483149.42</v>
      </c>
      <c r="E64" s="5">
        <v>153750000</v>
      </c>
      <c r="F64" s="5">
        <v>399331538.31999999</v>
      </c>
    </row>
    <row r="65" spans="1:6">
      <c r="A65" s="3" t="s">
        <v>174</v>
      </c>
      <c r="B65" s="6"/>
      <c r="C65" s="6"/>
      <c r="D65" s="6"/>
      <c r="E65" s="6"/>
      <c r="F65" s="6">
        <v>5040000</v>
      </c>
    </row>
    <row r="66" spans="1:6">
      <c r="A66" s="3" t="s">
        <v>175</v>
      </c>
      <c r="B66" s="5"/>
      <c r="C66" s="5"/>
      <c r="D66" s="5"/>
      <c r="E66" s="5"/>
      <c r="F66" s="5"/>
    </row>
    <row r="67" spans="1:6">
      <c r="A67" s="3" t="s">
        <v>176</v>
      </c>
      <c r="B67" s="6"/>
      <c r="C67" s="6"/>
      <c r="D67" s="6"/>
      <c r="E67" s="6"/>
      <c r="F67" s="6"/>
    </row>
    <row r="68" spans="1:6">
      <c r="A68" s="3" t="s">
        <v>177</v>
      </c>
      <c r="B68" s="5"/>
      <c r="C68" s="5"/>
      <c r="D68" s="5"/>
      <c r="E68" s="5"/>
      <c r="F68" s="5"/>
    </row>
    <row r="69" spans="1:6">
      <c r="A69" s="3" t="s">
        <v>178</v>
      </c>
      <c r="B69" s="6">
        <v>78283620.400000006</v>
      </c>
      <c r="C69" s="6">
        <v>165448110.58000001</v>
      </c>
      <c r="D69" s="6">
        <v>153681968.41999999</v>
      </c>
      <c r="E69" s="6">
        <v>294505843</v>
      </c>
      <c r="F69" s="6">
        <v>622613268.32000005</v>
      </c>
    </row>
    <row r="70" spans="1:6">
      <c r="A70" s="3" t="s">
        <v>179</v>
      </c>
      <c r="B70" s="5">
        <v>52910000</v>
      </c>
      <c r="C70" s="5">
        <v>50000000</v>
      </c>
      <c r="D70" s="5">
        <v>135729335.41</v>
      </c>
      <c r="E70" s="5">
        <v>95690738.519999996</v>
      </c>
      <c r="F70" s="5">
        <v>152950000</v>
      </c>
    </row>
    <row r="71" spans="1:6">
      <c r="A71" s="3" t="s">
        <v>180</v>
      </c>
      <c r="B71" s="6">
        <v>187103547.13999999</v>
      </c>
      <c r="C71" s="6">
        <v>187586259.71000001</v>
      </c>
      <c r="D71" s="6">
        <v>298527672.25</v>
      </c>
      <c r="E71" s="6">
        <v>353403923.95999998</v>
      </c>
      <c r="F71" s="6">
        <v>472108475.36000001</v>
      </c>
    </row>
    <row r="72" spans="1:6">
      <c r="A72" s="3" t="s">
        <v>181</v>
      </c>
      <c r="B72" s="5">
        <v>32755320</v>
      </c>
      <c r="C72" s="5">
        <v>31774320</v>
      </c>
      <c r="D72" s="5">
        <v>63858280</v>
      </c>
      <c r="E72" s="5">
        <v>38455080</v>
      </c>
      <c r="F72" s="5">
        <v>77475120</v>
      </c>
    </row>
    <row r="73" spans="1:6">
      <c r="A73" s="3" t="s">
        <v>182</v>
      </c>
      <c r="B73" s="6">
        <v>9266262.5199999996</v>
      </c>
      <c r="C73" s="6">
        <v>15372954.060000001</v>
      </c>
      <c r="D73" s="6">
        <v>331210550.31</v>
      </c>
      <c r="E73" s="6">
        <v>44507414.509999998</v>
      </c>
      <c r="F73" s="6">
        <v>25535537.280000001</v>
      </c>
    </row>
    <row r="74" spans="1:6">
      <c r="A74" s="3" t="s">
        <v>183</v>
      </c>
      <c r="B74" s="5"/>
      <c r="C74" s="5"/>
      <c r="D74" s="5"/>
      <c r="E74" s="5"/>
      <c r="F74" s="5"/>
    </row>
    <row r="75" spans="1:6">
      <c r="A75" s="3" t="s">
        <v>184</v>
      </c>
      <c r="B75" s="6"/>
      <c r="C75" s="6"/>
      <c r="D75" s="6"/>
      <c r="E75" s="6"/>
      <c r="F75" s="6"/>
    </row>
    <row r="76" spans="1:6">
      <c r="A76" s="3" t="s">
        <v>185</v>
      </c>
      <c r="B76" s="5">
        <v>249279809.66</v>
      </c>
      <c r="C76" s="5">
        <v>252959213.77000001</v>
      </c>
      <c r="D76" s="5">
        <v>765467557.97000003</v>
      </c>
      <c r="E76" s="5">
        <v>493602076.99000001</v>
      </c>
      <c r="F76" s="5">
        <v>650594012.63999999</v>
      </c>
    </row>
    <row r="77" spans="1:6">
      <c r="A77" s="3" t="s">
        <v>186</v>
      </c>
      <c r="B77" s="6"/>
      <c r="C77" s="6"/>
      <c r="D77" s="6"/>
      <c r="E77" s="6"/>
      <c r="F77" s="6"/>
    </row>
    <row r="78" spans="1:6">
      <c r="A78" s="3" t="s">
        <v>187</v>
      </c>
      <c r="B78" s="5">
        <v>-170996189.25999999</v>
      </c>
      <c r="C78" s="5">
        <v>-87511103.189999998</v>
      </c>
      <c r="D78" s="5">
        <v>-611785589.54999995</v>
      </c>
      <c r="E78" s="5">
        <v>-199096233.99000001</v>
      </c>
      <c r="F78" s="5">
        <v>-27980744.32</v>
      </c>
    </row>
    <row r="79" spans="1:6">
      <c r="A79" s="3" t="s">
        <v>188</v>
      </c>
      <c r="B79" s="6">
        <v>-6321584.4699999997</v>
      </c>
      <c r="C79" s="6">
        <v>28650486.670000002</v>
      </c>
      <c r="D79" s="6">
        <v>-16586189.99</v>
      </c>
      <c r="E79" s="6">
        <v>-8051903.1200000001</v>
      </c>
      <c r="F79" s="6">
        <v>-13379235.52</v>
      </c>
    </row>
    <row r="80" spans="1:6">
      <c r="A80" s="3" t="s">
        <v>189</v>
      </c>
      <c r="B80" s="5"/>
      <c r="C80" s="5"/>
      <c r="D80" s="5"/>
      <c r="E80" s="5"/>
      <c r="F80" s="5"/>
    </row>
    <row r="81" spans="1:6">
      <c r="A81" s="3" t="s">
        <v>190</v>
      </c>
      <c r="B81" s="6"/>
      <c r="C81" s="6"/>
      <c r="D81" s="6"/>
      <c r="E81" s="6"/>
      <c r="F81" s="6"/>
    </row>
    <row r="82" spans="1:6">
      <c r="A82" s="3" t="s">
        <v>191</v>
      </c>
      <c r="B82" s="5">
        <v>-346666460.63999999</v>
      </c>
      <c r="C82" s="5">
        <v>546454929.02999997</v>
      </c>
      <c r="D82" s="5">
        <v>894640463.48000002</v>
      </c>
      <c r="E82" s="5">
        <v>549899008.36000001</v>
      </c>
      <c r="F82" s="5">
        <v>951823638.36000001</v>
      </c>
    </row>
    <row r="83" spans="1:6">
      <c r="A83" s="3" t="s">
        <v>192</v>
      </c>
      <c r="B83" s="6">
        <v>2051411974.79</v>
      </c>
      <c r="C83" s="6">
        <v>1704745514.1500001</v>
      </c>
      <c r="D83" s="6">
        <v>2251200443.1799998</v>
      </c>
      <c r="E83" s="6">
        <v>3145840906.6599998</v>
      </c>
      <c r="F83" s="6">
        <v>3695739915.02</v>
      </c>
    </row>
    <row r="84" spans="1:6">
      <c r="A84" s="3" t="s">
        <v>193</v>
      </c>
      <c r="B84" s="5">
        <v>1704745514.1500001</v>
      </c>
      <c r="C84" s="5">
        <v>2251200443.1799998</v>
      </c>
      <c r="D84" s="5">
        <v>3145840906.6599998</v>
      </c>
      <c r="E84" s="5">
        <v>3695739915.02</v>
      </c>
      <c r="F84" s="5">
        <v>4647563553.3800001</v>
      </c>
    </row>
    <row r="85" spans="1:6">
      <c r="A85" s="3" t="s">
        <v>194</v>
      </c>
      <c r="B85" s="6"/>
      <c r="C85" s="6"/>
      <c r="D85" s="6"/>
      <c r="E85" s="6"/>
      <c r="F85" s="6"/>
    </row>
    <row r="86" spans="1:6">
      <c r="A86" s="3" t="s">
        <v>195</v>
      </c>
      <c r="B86" s="5">
        <v>1272317730.6199999</v>
      </c>
      <c r="C86" s="5">
        <v>1287486146.6199999</v>
      </c>
      <c r="D86" s="5">
        <v>1608514159.51</v>
      </c>
      <c r="E86" s="5">
        <v>2084824638.4400001</v>
      </c>
      <c r="F86" s="5">
        <v>3259675523.6900001</v>
      </c>
    </row>
    <row r="87" spans="1:6">
      <c r="A87" s="3" t="s">
        <v>196</v>
      </c>
      <c r="B87" s="6">
        <v>18171971.370000001</v>
      </c>
      <c r="C87" s="6">
        <v>-4343890.6100000003</v>
      </c>
      <c r="D87" s="6">
        <v>131413997.04000001</v>
      </c>
      <c r="E87" s="6">
        <v>151844700.31</v>
      </c>
      <c r="F87" s="6">
        <v>27073899.309999999</v>
      </c>
    </row>
    <row r="88" spans="1:6">
      <c r="A88" s="3" t="s">
        <v>71</v>
      </c>
      <c r="B88" s="5">
        <v>44424811.090000004</v>
      </c>
      <c r="C88" s="5">
        <v>104852344.58</v>
      </c>
      <c r="D88" s="5">
        <v>80281949.849999994</v>
      </c>
      <c r="E88" s="5">
        <v>122316033.8</v>
      </c>
      <c r="F88" s="5">
        <v>208836722.02000001</v>
      </c>
    </row>
    <row r="89" spans="1:6">
      <c r="A89" s="3" t="s">
        <v>197</v>
      </c>
      <c r="B89" s="6">
        <v>79965897.599999994</v>
      </c>
      <c r="C89" s="6">
        <v>105685673.97</v>
      </c>
      <c r="D89" s="6">
        <v>152739868.77000001</v>
      </c>
      <c r="E89" s="6">
        <v>192312158.84</v>
      </c>
      <c r="F89" s="6">
        <v>244829035.15000001</v>
      </c>
    </row>
    <row r="90" spans="1:6">
      <c r="A90" s="3" t="s">
        <v>198</v>
      </c>
      <c r="B90" s="5">
        <v>10627521.91</v>
      </c>
      <c r="C90" s="5">
        <v>14690401.08</v>
      </c>
      <c r="D90" s="5">
        <v>24108608.34</v>
      </c>
      <c r="E90" s="5">
        <v>31759080.960000001</v>
      </c>
      <c r="F90" s="5">
        <v>32761776.649999999</v>
      </c>
    </row>
    <row r="91" spans="1:6">
      <c r="A91" s="3" t="s">
        <v>199</v>
      </c>
      <c r="B91" s="6">
        <v>9696795.8300000001</v>
      </c>
      <c r="C91" s="6">
        <v>14690367.279999999</v>
      </c>
      <c r="D91" s="6">
        <v>16366898.810000001</v>
      </c>
      <c r="E91" s="6">
        <v>16339767.640000001</v>
      </c>
      <c r="F91" s="6">
        <v>18530314.890000001</v>
      </c>
    </row>
    <row r="92" spans="1:6">
      <c r="A92" s="3" t="s">
        <v>200</v>
      </c>
      <c r="B92" s="5">
        <v>1380075.18</v>
      </c>
      <c r="C92" s="5">
        <v>3901321.97</v>
      </c>
      <c r="D92" s="5">
        <v>13230126.24</v>
      </c>
      <c r="E92" s="5">
        <v>14707374.73</v>
      </c>
      <c r="F92" s="5">
        <v>21155338.579999998</v>
      </c>
    </row>
    <row r="93" spans="1:6">
      <c r="A93" s="3" t="s">
        <v>201</v>
      </c>
      <c r="B93" s="6"/>
      <c r="C93" s="6"/>
      <c r="D93" s="6"/>
      <c r="E93" s="6"/>
      <c r="F93" s="6"/>
    </row>
    <row r="94" spans="1:6">
      <c r="A94" s="3" t="s">
        <v>202</v>
      </c>
      <c r="B94" s="5"/>
      <c r="C94" s="5"/>
      <c r="D94" s="5"/>
      <c r="E94" s="5"/>
      <c r="F94" s="5"/>
    </row>
    <row r="95" spans="1:6">
      <c r="A95" s="3" t="s">
        <v>203</v>
      </c>
      <c r="B95" s="6">
        <v>651233.15</v>
      </c>
      <c r="C95" s="6">
        <v>-1073272.1000000001</v>
      </c>
      <c r="D95" s="6">
        <v>-753132.5</v>
      </c>
      <c r="E95" s="6">
        <v>-793546.61</v>
      </c>
      <c r="F95" s="6">
        <v>80523.69</v>
      </c>
    </row>
    <row r="96" spans="1:6">
      <c r="A96" s="3" t="s">
        <v>204</v>
      </c>
      <c r="B96" s="5">
        <v>2138787.9900000002</v>
      </c>
      <c r="C96" s="5">
        <v>1851861.72</v>
      </c>
      <c r="D96" s="5">
        <v>3381838.03</v>
      </c>
      <c r="E96" s="5">
        <v>1141485.8500000001</v>
      </c>
      <c r="F96" s="5">
        <v>3435018.13</v>
      </c>
    </row>
    <row r="97" spans="1:6">
      <c r="A97" s="3" t="s">
        <v>205</v>
      </c>
      <c r="B97" s="6">
        <v>-10375146.199999999</v>
      </c>
      <c r="C97" s="6">
        <v>38246437.420000002</v>
      </c>
      <c r="D97" s="6">
        <v>-13392678.779999999</v>
      </c>
      <c r="E97" s="6">
        <v>-29224625.579999998</v>
      </c>
      <c r="F97" s="6">
        <v>-23275401.620000001</v>
      </c>
    </row>
    <row r="98" spans="1:6">
      <c r="A98" s="3" t="s">
        <v>53</v>
      </c>
      <c r="B98" s="5">
        <v>20774580.390000001</v>
      </c>
      <c r="C98" s="5">
        <v>-7147216.9299999997</v>
      </c>
      <c r="D98" s="5">
        <v>17346814.050000001</v>
      </c>
      <c r="E98" s="5">
        <v>24002715.719999999</v>
      </c>
      <c r="F98" s="5">
        <v>17689376.149999999</v>
      </c>
    </row>
    <row r="99" spans="1:6">
      <c r="A99" s="3" t="s">
        <v>206</v>
      </c>
      <c r="B99" s="6">
        <v>-10864398.34</v>
      </c>
      <c r="C99" s="6">
        <v>-6470402.7999999998</v>
      </c>
      <c r="D99" s="6">
        <v>-19790422.780000001</v>
      </c>
      <c r="E99" s="6">
        <v>-47189126.539999999</v>
      </c>
      <c r="F99" s="6">
        <v>-56022750.840000004</v>
      </c>
    </row>
    <row r="100" spans="1:6">
      <c r="A100" s="3" t="s">
        <v>207</v>
      </c>
      <c r="B100" s="5">
        <v>-22565599.129999999</v>
      </c>
      <c r="C100" s="5">
        <v>-75135292.620000005</v>
      </c>
      <c r="D100" s="5">
        <v>-57165540.670000002</v>
      </c>
      <c r="E100" s="5">
        <v>-112941007.78</v>
      </c>
      <c r="F100" s="5">
        <v>-149759905.59999999</v>
      </c>
    </row>
    <row r="101" spans="1:6">
      <c r="A101" s="3" t="s">
        <v>208</v>
      </c>
      <c r="B101" s="6">
        <v>1401891.39</v>
      </c>
      <c r="C101" s="6">
        <v>7241068.0199999996</v>
      </c>
      <c r="D101" s="6">
        <v>-896641.07</v>
      </c>
      <c r="E101" s="6">
        <v>655705.23</v>
      </c>
      <c r="F101" s="6">
        <v>9277674.9299999997</v>
      </c>
    </row>
    <row r="102" spans="1:6">
      <c r="A102" s="3" t="s">
        <v>209</v>
      </c>
      <c r="B102" s="5">
        <v>-695540678.39999998</v>
      </c>
      <c r="C102" s="5">
        <v>154680780.88</v>
      </c>
      <c r="D102" s="5">
        <v>-337700258.12</v>
      </c>
      <c r="E102" s="5">
        <v>-640460462.61000001</v>
      </c>
      <c r="F102" s="5">
        <v>-599549491.66999996</v>
      </c>
    </row>
    <row r="103" spans="1:6">
      <c r="A103" s="3" t="s">
        <v>210</v>
      </c>
      <c r="B103" s="6">
        <v>-1106418743.1300001</v>
      </c>
      <c r="C103" s="6">
        <v>-1235379272.6500001</v>
      </c>
      <c r="D103" s="6">
        <v>-857220692.11000001</v>
      </c>
      <c r="E103" s="6">
        <v>-1854109865</v>
      </c>
      <c r="F103" s="6">
        <v>-3750831929.7800002</v>
      </c>
    </row>
    <row r="104" spans="1:6">
      <c r="A104" s="3" t="s">
        <v>211</v>
      </c>
      <c r="B104" s="5">
        <v>759601697.59000003</v>
      </c>
      <c r="C104" s="5">
        <v>646784363.37</v>
      </c>
      <c r="D104" s="5">
        <v>1447680901.2</v>
      </c>
      <c r="E104" s="5">
        <v>2402497374.9899998</v>
      </c>
      <c r="F104" s="5">
        <v>2896558570.29</v>
      </c>
    </row>
    <row r="105" spans="1:6">
      <c r="A105" s="3" t="s">
        <v>212</v>
      </c>
      <c r="B105" s="6"/>
      <c r="C105" s="6"/>
      <c r="D105" s="6"/>
      <c r="E105" s="6"/>
      <c r="F105" s="6"/>
    </row>
    <row r="106" spans="1:6">
      <c r="A106" s="3" t="s">
        <v>213</v>
      </c>
      <c r="B106" s="5">
        <v>8022675.7000000002</v>
      </c>
      <c r="C106" s="5">
        <v>4296498.95</v>
      </c>
      <c r="D106" s="5">
        <v>63969173.329999998</v>
      </c>
      <c r="E106" s="5">
        <v>104789826.25</v>
      </c>
      <c r="F106" s="5">
        <v>73814219.269999996</v>
      </c>
    </row>
    <row r="107" spans="1:6">
      <c r="A107" s="3" t="s">
        <v>214</v>
      </c>
      <c r="B107" s="6"/>
      <c r="C107" s="6"/>
      <c r="D107" s="6"/>
      <c r="E107" s="6"/>
      <c r="F107" s="6"/>
    </row>
    <row r="108" spans="1:6">
      <c r="A108" s="3" t="s">
        <v>215</v>
      </c>
      <c r="B108" s="5"/>
      <c r="C108" s="5"/>
      <c r="D108" s="5"/>
      <c r="E108" s="5"/>
      <c r="F108" s="5"/>
    </row>
    <row r="109" spans="1:6">
      <c r="A109" s="3" t="s">
        <v>216</v>
      </c>
      <c r="B109" s="6">
        <v>383411104.61000001</v>
      </c>
      <c r="C109" s="6">
        <v>1054857918.15</v>
      </c>
      <c r="D109" s="6">
        <v>2272114969.1399999</v>
      </c>
      <c r="E109" s="6">
        <v>2462472228.6399999</v>
      </c>
      <c r="F109" s="6">
        <v>2234278513.2399998</v>
      </c>
    </row>
    <row r="110" spans="1:6">
      <c r="A110" s="3" t="s">
        <v>217</v>
      </c>
      <c r="B110" s="5"/>
      <c r="C110" s="5"/>
      <c r="D110" s="5"/>
      <c r="E110" s="5"/>
      <c r="F110" s="5"/>
    </row>
    <row r="111" spans="1:6">
      <c r="A111" s="3" t="s">
        <v>218</v>
      </c>
      <c r="B111" s="6"/>
      <c r="C111" s="6"/>
      <c r="D111" s="6"/>
      <c r="E111" s="6"/>
      <c r="F111" s="6"/>
    </row>
    <row r="112" spans="1:6">
      <c r="A112" s="3" t="s">
        <v>219</v>
      </c>
      <c r="B112" s="5"/>
      <c r="C112" s="5"/>
      <c r="D112" s="5"/>
      <c r="E112" s="5"/>
      <c r="F112" s="5"/>
    </row>
    <row r="113" spans="1:6">
      <c r="A113" s="3" t="s">
        <v>220</v>
      </c>
      <c r="B113" s="6">
        <v>1704745514.1500001</v>
      </c>
      <c r="C113" s="6">
        <v>2251200443.1799998</v>
      </c>
      <c r="D113" s="6">
        <v>3145840906.6599998</v>
      </c>
      <c r="E113" s="6">
        <v>3695739915.02</v>
      </c>
      <c r="F113" s="6">
        <v>4647563553.3800001</v>
      </c>
    </row>
    <row r="114" spans="1:6">
      <c r="A114" s="3" t="s">
        <v>221</v>
      </c>
      <c r="B114" s="5">
        <v>2051411974.79</v>
      </c>
      <c r="C114" s="5">
        <v>1704745514.1500001</v>
      </c>
      <c r="D114" s="5">
        <v>2251200443.1799998</v>
      </c>
      <c r="E114" s="5">
        <v>3145840906.6599998</v>
      </c>
      <c r="F114" s="5">
        <v>3695739915.02</v>
      </c>
    </row>
    <row r="115" spans="1:6">
      <c r="A115" s="3" t="s">
        <v>222</v>
      </c>
      <c r="B115" s="6"/>
      <c r="C115" s="6"/>
      <c r="D115" s="6"/>
      <c r="E115" s="6"/>
      <c r="F115" s="6"/>
    </row>
    <row r="116" spans="1:6">
      <c r="A116" s="3" t="s">
        <v>223</v>
      </c>
      <c r="B116" s="5"/>
      <c r="C116" s="5"/>
      <c r="D116" s="5"/>
      <c r="E116" s="5"/>
      <c r="F116" s="5"/>
    </row>
    <row r="117" spans="1:6">
      <c r="A117" s="3" t="s">
        <v>224</v>
      </c>
      <c r="B117" s="6"/>
      <c r="C117" s="6"/>
      <c r="D117" s="6"/>
      <c r="E117" s="6"/>
      <c r="F117" s="6"/>
    </row>
    <row r="118" spans="1:6">
      <c r="A118" s="3" t="s">
        <v>225</v>
      </c>
      <c r="B118" s="5"/>
      <c r="C118" s="5"/>
      <c r="D118" s="5"/>
      <c r="E118" s="5"/>
      <c r="F118" s="5"/>
    </row>
    <row r="119" spans="1:6">
      <c r="A119" s="3" t="s">
        <v>226</v>
      </c>
      <c r="B119" s="6">
        <v>-346666460.63999999</v>
      </c>
      <c r="C119" s="6">
        <v>546454929.02999997</v>
      </c>
      <c r="D119" s="6">
        <v>894640463.48000002</v>
      </c>
      <c r="E119" s="6">
        <v>549899008.36000001</v>
      </c>
      <c r="F119" s="6">
        <v>951823638.36000001</v>
      </c>
    </row>
    <row r="120" spans="1:6">
      <c r="A120" s="3" t="s">
        <v>99</v>
      </c>
      <c r="B120" s="7" t="s">
        <v>113</v>
      </c>
      <c r="C120" s="7" t="s">
        <v>113</v>
      </c>
      <c r="D120" s="7" t="s">
        <v>113</v>
      </c>
      <c r="E120" s="7" t="s">
        <v>113</v>
      </c>
      <c r="F120" s="7" t="s">
        <v>113</v>
      </c>
    </row>
    <row r="121" spans="1:6">
      <c r="A121" s="3" t="s">
        <v>100</v>
      </c>
      <c r="B121" s="8" t="s">
        <v>113</v>
      </c>
      <c r="C121" s="8" t="s">
        <v>113</v>
      </c>
      <c r="D121" s="8" t="s">
        <v>113</v>
      </c>
      <c r="E121" s="8" t="s">
        <v>113</v>
      </c>
      <c r="F121" s="8" t="s">
        <v>113</v>
      </c>
    </row>
    <row r="122" spans="1:6">
      <c r="A122" s="3" t="s">
        <v>101</v>
      </c>
      <c r="B122" s="7">
        <v>1</v>
      </c>
      <c r="C122" s="7">
        <v>1</v>
      </c>
      <c r="D122" s="7">
        <v>1</v>
      </c>
      <c r="E122" s="7">
        <v>1</v>
      </c>
      <c r="F122" s="7">
        <v>1</v>
      </c>
    </row>
    <row r="123" spans="1:6">
      <c r="A123" s="3" t="s">
        <v>102</v>
      </c>
      <c r="B123" s="9" t="s">
        <v>114</v>
      </c>
      <c r="C123" s="9" t="s">
        <v>114</v>
      </c>
      <c r="D123" s="9" t="s">
        <v>114</v>
      </c>
      <c r="E123" s="9" t="s">
        <v>114</v>
      </c>
      <c r="F123" s="9" t="s">
        <v>114</v>
      </c>
    </row>
    <row r="124" spans="1:6">
      <c r="A124" s="3" t="s">
        <v>103</v>
      </c>
      <c r="B124" s="10">
        <v>15</v>
      </c>
      <c r="C124" s="10">
        <v>25</v>
      </c>
      <c r="D124" s="10">
        <v>25</v>
      </c>
      <c r="E124" s="10">
        <v>25</v>
      </c>
      <c r="F124" s="10">
        <v>25</v>
      </c>
    </row>
    <row r="125" spans="1:6">
      <c r="A125" s="3" t="s">
        <v>104</v>
      </c>
      <c r="B125" s="9" t="s">
        <v>115</v>
      </c>
      <c r="C125" s="9"/>
      <c r="D125" s="9"/>
      <c r="E125" s="9"/>
      <c r="F125" s="9"/>
    </row>
    <row r="126" spans="1:6">
      <c r="A126" s="3" t="s">
        <v>105</v>
      </c>
      <c r="B126" s="10" t="s">
        <v>116</v>
      </c>
      <c r="C126" s="10" t="s">
        <v>116</v>
      </c>
      <c r="D126" s="10" t="s">
        <v>116</v>
      </c>
      <c r="E126" s="10" t="s">
        <v>116</v>
      </c>
      <c r="F126" s="10" t="s">
        <v>116</v>
      </c>
    </row>
    <row r="127" spans="1:6">
      <c r="A127" s="3" t="s">
        <v>106</v>
      </c>
      <c r="B127" s="9"/>
      <c r="C127" s="9"/>
      <c r="D127" s="9"/>
      <c r="E127" s="9"/>
      <c r="F127" s="9"/>
    </row>
    <row r="128" spans="1:6">
      <c r="A128" s="3" t="s">
        <v>107</v>
      </c>
      <c r="B128" s="10"/>
      <c r="C128" s="10"/>
      <c r="D128" s="10"/>
      <c r="E128" s="10"/>
      <c r="F128" s="10"/>
    </row>
    <row r="129" spans="1:6">
      <c r="A129" s="3" t="s">
        <v>108</v>
      </c>
      <c r="B129" s="9"/>
      <c r="C129" s="9"/>
      <c r="D129" s="9"/>
      <c r="E129" s="9"/>
      <c r="F129" s="9"/>
    </row>
    <row r="130" spans="1:6">
      <c r="A130" s="3" t="s">
        <v>109</v>
      </c>
      <c r="B130" s="10">
        <v>44667</v>
      </c>
      <c r="C130" s="10">
        <v>45031</v>
      </c>
      <c r="D130" s="10">
        <v>45402</v>
      </c>
      <c r="E130" s="10">
        <v>45766</v>
      </c>
      <c r="F130" s="10">
        <v>46130</v>
      </c>
    </row>
    <row r="131" spans="1:6">
      <c r="A131" s="3" t="s">
        <v>110</v>
      </c>
      <c r="B131" s="9" t="s">
        <v>117</v>
      </c>
      <c r="C131" s="9" t="s">
        <v>117</v>
      </c>
      <c r="D131" s="9" t="s">
        <v>117</v>
      </c>
      <c r="E131" s="9" t="s">
        <v>117</v>
      </c>
      <c r="F131" s="9" t="s">
        <v>117</v>
      </c>
    </row>
  </sheetData>
  <phoneticPr fontId="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0"/>
  <sheetViews>
    <sheetView workbookViewId="0"/>
  </sheetViews>
  <sheetFormatPr baseColWidth="10" defaultColWidth="8.83203125" defaultRowHeight="14"/>
  <cols>
    <col min="1" max="1" width="123.6640625" bestFit="1" customWidth="1"/>
    <col min="2" max="2" width="39.83203125" bestFit="1" customWidth="1"/>
    <col min="3" max="6" width="19.6640625" bestFit="1" customWidth="1"/>
  </cols>
  <sheetData>
    <row r="1" spans="1:6">
      <c r="A1" t="s">
        <v>7</v>
      </c>
      <c r="B1" t="s">
        <v>1</v>
      </c>
    </row>
    <row r="2" spans="1:6">
      <c r="A2" t="s">
        <v>8</v>
      </c>
      <c r="B2" t="s">
        <v>19</v>
      </c>
    </row>
    <row r="3" spans="1:6">
      <c r="A3" t="s">
        <v>10</v>
      </c>
      <c r="B3" t="s">
        <v>20</v>
      </c>
    </row>
    <row r="4" spans="1:6">
      <c r="A4" t="s">
        <v>21</v>
      </c>
    </row>
    <row r="5" spans="1:6">
      <c r="A5" t="str">
        <f>[1]!WFR(B1,"2021:2025","Func=F9_2.Stock.FinaNP.FinaAbstract_RP24","rptType=1","singleSeason=0","unit=1","currencyType=ORIG","order=RIGHT","rate=HISTORY","version=1","quarterindic=0","showcurrency=1","reportPeriod=24","cols=5;rows=84")</f>
        <v xml:space="preserve">                                                                                                              </v>
      </c>
    </row>
    <row r="6" spans="1:6">
      <c r="A6" s="1" t="s">
        <v>248</v>
      </c>
      <c r="B6" s="1"/>
      <c r="C6" s="1"/>
      <c r="D6" s="1"/>
      <c r="E6" s="1"/>
      <c r="F6" s="1"/>
    </row>
    <row r="7" spans="1:6">
      <c r="A7" s="2" t="s">
        <v>38</v>
      </c>
      <c r="B7" s="4">
        <v>44561</v>
      </c>
      <c r="C7" s="4">
        <v>44926</v>
      </c>
      <c r="D7" s="4">
        <v>45291</v>
      </c>
      <c r="E7" s="4">
        <v>45657</v>
      </c>
      <c r="F7" s="4">
        <v>46022</v>
      </c>
    </row>
    <row r="8" spans="1:6">
      <c r="A8" s="3" t="s">
        <v>39</v>
      </c>
      <c r="B8" s="5" t="s">
        <v>111</v>
      </c>
      <c r="C8" s="5" t="s">
        <v>111</v>
      </c>
      <c r="D8" s="5" t="s">
        <v>111</v>
      </c>
      <c r="E8" s="5" t="s">
        <v>111</v>
      </c>
      <c r="F8" s="5" t="s">
        <v>111</v>
      </c>
    </row>
    <row r="9" spans="1:6">
      <c r="A9" s="3" t="s">
        <v>110</v>
      </c>
      <c r="B9" s="6" t="s">
        <v>112</v>
      </c>
      <c r="C9" s="6" t="s">
        <v>112</v>
      </c>
      <c r="D9" s="6" t="s">
        <v>112</v>
      </c>
      <c r="E9" s="6" t="s">
        <v>112</v>
      </c>
      <c r="F9" s="6" t="s">
        <v>112</v>
      </c>
    </row>
    <row r="10" spans="1:6">
      <c r="A10" s="3" t="s">
        <v>249</v>
      </c>
      <c r="B10" s="5"/>
      <c r="C10" s="5"/>
      <c r="D10" s="5"/>
      <c r="E10" s="5"/>
      <c r="F10" s="5"/>
    </row>
    <row r="11" spans="1:6">
      <c r="A11" s="3" t="s">
        <v>250</v>
      </c>
      <c r="B11" s="6">
        <v>8695335076.9699993</v>
      </c>
      <c r="C11" s="6">
        <v>10537097608.15</v>
      </c>
      <c r="D11" s="6">
        <v>12460028391.719999</v>
      </c>
      <c r="E11" s="6">
        <v>15458068522.4</v>
      </c>
      <c r="F11" s="6">
        <v>21539031405.330002</v>
      </c>
    </row>
    <row r="12" spans="1:6">
      <c r="A12" s="3" t="s">
        <v>251</v>
      </c>
      <c r="B12" s="5">
        <v>17.942499999999999</v>
      </c>
      <c r="C12" s="5">
        <v>21.181000000000001</v>
      </c>
      <c r="D12" s="5">
        <v>18.249199999999998</v>
      </c>
      <c r="E12" s="5">
        <v>24.061299999999999</v>
      </c>
      <c r="F12" s="5">
        <v>39.3384</v>
      </c>
    </row>
    <row r="13" spans="1:6">
      <c r="A13" s="3" t="s">
        <v>252</v>
      </c>
      <c r="B13" s="6">
        <v>7345377315.5</v>
      </c>
      <c r="C13" s="6">
        <v>9178785356.0599995</v>
      </c>
      <c r="D13" s="6">
        <v>10716492941.549999</v>
      </c>
      <c r="E13" s="6">
        <v>13046894090.77</v>
      </c>
      <c r="F13" s="6">
        <v>17935901814.950001</v>
      </c>
    </row>
    <row r="14" spans="1:6">
      <c r="A14" s="3" t="s">
        <v>253</v>
      </c>
      <c r="B14" s="5">
        <v>1406886844.6099999</v>
      </c>
      <c r="C14" s="5">
        <v>1341977611.48</v>
      </c>
      <c r="D14" s="5">
        <v>1778084279.3900001</v>
      </c>
      <c r="E14" s="5">
        <v>2432233031.1900001</v>
      </c>
      <c r="F14" s="5">
        <v>3729437750.4699998</v>
      </c>
    </row>
    <row r="15" spans="1:6">
      <c r="A15" s="3" t="s">
        <v>251</v>
      </c>
      <c r="B15" s="6">
        <v>26.156500000000001</v>
      </c>
      <c r="C15" s="6">
        <v>-4.6136999999999997</v>
      </c>
      <c r="D15" s="6">
        <v>32.497300000000003</v>
      </c>
      <c r="E15" s="6">
        <v>36.789499999999997</v>
      </c>
      <c r="F15" s="6">
        <v>53.3339</v>
      </c>
    </row>
    <row r="16" spans="1:6">
      <c r="A16" s="3" t="s">
        <v>254</v>
      </c>
      <c r="B16" s="5">
        <v>1403685571.8699999</v>
      </c>
      <c r="C16" s="5">
        <v>1331098200.5999999</v>
      </c>
      <c r="D16" s="5">
        <v>1771410435.0899999</v>
      </c>
      <c r="E16" s="5">
        <v>2430534096.7800002</v>
      </c>
      <c r="F16" s="5">
        <v>3718979123.96</v>
      </c>
    </row>
    <row r="17" spans="1:6">
      <c r="A17" s="3" t="s">
        <v>251</v>
      </c>
      <c r="B17" s="6">
        <v>25.899899999999999</v>
      </c>
      <c r="C17" s="6">
        <v>-5.1711999999999998</v>
      </c>
      <c r="D17" s="6">
        <v>33.078899999999997</v>
      </c>
      <c r="E17" s="6">
        <v>37.209000000000003</v>
      </c>
      <c r="F17" s="6">
        <v>53.010800000000003</v>
      </c>
    </row>
    <row r="18" spans="1:6">
      <c r="A18" s="3" t="s">
        <v>195</v>
      </c>
      <c r="B18" s="5">
        <v>1272317730.6199999</v>
      </c>
      <c r="C18" s="5">
        <v>1287486146.6199999</v>
      </c>
      <c r="D18" s="5">
        <v>1608514159.51</v>
      </c>
      <c r="E18" s="5">
        <v>2084824638.4400001</v>
      </c>
      <c r="F18" s="5">
        <v>3259675523.6900001</v>
      </c>
    </row>
    <row r="19" spans="1:6">
      <c r="A19" s="3" t="s">
        <v>251</v>
      </c>
      <c r="B19" s="6">
        <v>28.021000000000001</v>
      </c>
      <c r="C19" s="6">
        <v>1.1921999999999999</v>
      </c>
      <c r="D19" s="6">
        <v>24.9254</v>
      </c>
      <c r="E19" s="6">
        <v>29.611799999999999</v>
      </c>
      <c r="F19" s="6">
        <v>56.352499999999999</v>
      </c>
    </row>
    <row r="20" spans="1:6">
      <c r="A20" s="3" t="s">
        <v>255</v>
      </c>
      <c r="B20" s="5">
        <v>1197669571.5899999</v>
      </c>
      <c r="C20" s="5">
        <v>1220411207.5599999</v>
      </c>
      <c r="D20" s="5">
        <v>1559170409.6300001</v>
      </c>
      <c r="E20" s="5">
        <v>2049069550.48</v>
      </c>
      <c r="F20" s="5">
        <v>3150142665.04</v>
      </c>
    </row>
    <row r="21" spans="1:6">
      <c r="A21" s="3" t="s">
        <v>251</v>
      </c>
      <c r="B21" s="6">
        <v>28.322399999999998</v>
      </c>
      <c r="C21" s="6">
        <v>1.8988</v>
      </c>
      <c r="D21" s="6">
        <v>27.748000000000001</v>
      </c>
      <c r="E21" s="6">
        <v>31.420500000000001</v>
      </c>
      <c r="F21" s="6">
        <v>53.735300000000002</v>
      </c>
    </row>
    <row r="22" spans="1:6">
      <c r="A22" s="3" t="s">
        <v>256</v>
      </c>
      <c r="B22" s="5">
        <v>85681903.230000004</v>
      </c>
      <c r="C22" s="5">
        <v>52194964.399999999</v>
      </c>
      <c r="D22" s="5">
        <v>138172455.61000001</v>
      </c>
      <c r="E22" s="5">
        <v>170644766.84</v>
      </c>
      <c r="F22" s="5">
        <v>198582421.13999999</v>
      </c>
    </row>
    <row r="23" spans="1:6">
      <c r="A23" s="3" t="s">
        <v>257</v>
      </c>
      <c r="B23" s="6">
        <v>1111987668.3599999</v>
      </c>
      <c r="C23" s="6">
        <v>1168216243.1600001</v>
      </c>
      <c r="D23" s="6">
        <v>1420997954.02</v>
      </c>
      <c r="E23" s="6">
        <v>1878424783.6400001</v>
      </c>
      <c r="F23" s="6">
        <v>2951560243.9000001</v>
      </c>
    </row>
    <row r="24" spans="1:6">
      <c r="A24" s="3" t="s">
        <v>251</v>
      </c>
      <c r="B24" s="5">
        <v>31.35</v>
      </c>
      <c r="C24" s="5">
        <v>5.0599999999999996</v>
      </c>
      <c r="D24" s="5">
        <v>21.63</v>
      </c>
      <c r="E24" s="5">
        <v>32.19</v>
      </c>
      <c r="F24" s="5">
        <v>57.13</v>
      </c>
    </row>
    <row r="25" spans="1:6">
      <c r="A25" s="3" t="s">
        <v>258</v>
      </c>
      <c r="B25" s="6">
        <v>556296819.13</v>
      </c>
      <c r="C25" s="6">
        <v>673124776.73000002</v>
      </c>
      <c r="D25" s="6">
        <v>916820528.19000006</v>
      </c>
      <c r="E25" s="6">
        <v>1110019938.4000001</v>
      </c>
      <c r="F25" s="6">
        <v>1300401224.78</v>
      </c>
    </row>
    <row r="26" spans="1:6">
      <c r="A26" s="3" t="s">
        <v>259</v>
      </c>
      <c r="B26" s="5">
        <v>1425494717.77</v>
      </c>
      <c r="C26" s="5">
        <v>1364931379.6700001</v>
      </c>
      <c r="D26" s="5">
        <v>1862582331.6300001</v>
      </c>
      <c r="E26" s="5">
        <v>2474825062.4299998</v>
      </c>
      <c r="F26" s="5">
        <v>3670857354.54</v>
      </c>
    </row>
    <row r="27" spans="1:6">
      <c r="A27" s="3" t="s">
        <v>260</v>
      </c>
      <c r="B27" s="6">
        <v>1527165008.29</v>
      </c>
      <c r="C27" s="6">
        <v>1503899143.97</v>
      </c>
      <c r="D27" s="6">
        <v>2069027833.79</v>
      </c>
      <c r="E27" s="6">
        <v>2729943444.5999999</v>
      </c>
      <c r="F27" s="6">
        <v>3988133819.8099999</v>
      </c>
    </row>
    <row r="28" spans="1:6">
      <c r="A28" s="3" t="s">
        <v>261</v>
      </c>
      <c r="B28" s="5"/>
      <c r="C28" s="5"/>
      <c r="D28" s="5"/>
      <c r="E28" s="5"/>
      <c r="F28" s="5"/>
    </row>
    <row r="29" spans="1:6">
      <c r="A29" s="3" t="s">
        <v>262</v>
      </c>
      <c r="B29" s="6">
        <v>9499144175.6200008</v>
      </c>
      <c r="C29" s="6">
        <v>12073564306.5</v>
      </c>
      <c r="D29" s="6">
        <v>14756267618.809999</v>
      </c>
      <c r="E29" s="6">
        <v>18910986760.560001</v>
      </c>
      <c r="F29" s="6">
        <v>24106682580.919998</v>
      </c>
    </row>
    <row r="30" spans="1:6">
      <c r="A30" s="3" t="s">
        <v>263</v>
      </c>
      <c r="B30" s="5">
        <v>742585658.79999995</v>
      </c>
      <c r="C30" s="5">
        <v>1215046077.5799999</v>
      </c>
      <c r="D30" s="5">
        <v>1579449014.8699999</v>
      </c>
      <c r="E30" s="5">
        <v>2368003013.2399998</v>
      </c>
      <c r="F30" s="5">
        <v>2904204698.7800002</v>
      </c>
    </row>
    <row r="31" spans="1:6">
      <c r="A31" s="3" t="s">
        <v>264</v>
      </c>
      <c r="B31" s="6">
        <v>3626620.47</v>
      </c>
      <c r="C31" s="6">
        <v>2458255.34</v>
      </c>
      <c r="D31" s="6">
        <v>2717525.26</v>
      </c>
      <c r="E31" s="6">
        <v>2927785.11</v>
      </c>
      <c r="F31" s="6">
        <v>20273135.809999999</v>
      </c>
    </row>
    <row r="32" spans="1:6">
      <c r="A32" s="3" t="s">
        <v>265</v>
      </c>
      <c r="B32" s="5">
        <v>13914411613.85</v>
      </c>
      <c r="C32" s="5">
        <v>15710545591.09</v>
      </c>
      <c r="D32" s="5">
        <v>18733339007</v>
      </c>
      <c r="E32" s="5">
        <v>23473702058.27</v>
      </c>
      <c r="F32" s="5">
        <v>29839923865.41</v>
      </c>
    </row>
    <row r="33" spans="1:6">
      <c r="A33" s="3" t="s">
        <v>251</v>
      </c>
      <c r="B33" s="6">
        <v>25.6356</v>
      </c>
      <c r="C33" s="6">
        <v>12.9084</v>
      </c>
      <c r="D33" s="6">
        <v>19.207599999999999</v>
      </c>
      <c r="E33" s="6">
        <v>25.304400000000001</v>
      </c>
      <c r="F33" s="6">
        <v>27.120699999999999</v>
      </c>
    </row>
    <row r="34" spans="1:6">
      <c r="A34" s="3" t="s">
        <v>266</v>
      </c>
      <c r="B34" s="5">
        <v>5009652778.7200003</v>
      </c>
      <c r="C34" s="5">
        <v>6016374495.3599997</v>
      </c>
      <c r="D34" s="5">
        <v>7850577816</v>
      </c>
      <c r="E34" s="5">
        <v>10618408362.57</v>
      </c>
      <c r="F34" s="5">
        <v>13803462654.59</v>
      </c>
    </row>
    <row r="35" spans="1:6">
      <c r="A35" s="3" t="s">
        <v>267</v>
      </c>
      <c r="B35" s="6">
        <v>306581255.50999999</v>
      </c>
      <c r="C35" s="6">
        <v>258188210.30000001</v>
      </c>
      <c r="D35" s="6">
        <v>216852105.55000001</v>
      </c>
      <c r="E35" s="6">
        <v>199951665.38</v>
      </c>
      <c r="F35" s="6">
        <v>235704308.00999999</v>
      </c>
    </row>
    <row r="36" spans="1:6">
      <c r="A36" s="3" t="s">
        <v>268</v>
      </c>
      <c r="B36" s="5">
        <v>5316234034.2299995</v>
      </c>
      <c r="C36" s="5">
        <v>6274562705.6599998</v>
      </c>
      <c r="D36" s="5">
        <v>8067429921.5500002</v>
      </c>
      <c r="E36" s="5">
        <v>10818360027.950001</v>
      </c>
      <c r="F36" s="5">
        <v>14039166962.6</v>
      </c>
    </row>
    <row r="37" spans="1:6">
      <c r="A37" s="3" t="s">
        <v>251</v>
      </c>
      <c r="B37" s="6">
        <v>21.8108</v>
      </c>
      <c r="C37" s="6">
        <v>18.026499999999999</v>
      </c>
      <c r="D37" s="6">
        <v>28.573599999999999</v>
      </c>
      <c r="E37" s="6">
        <v>34.099200000000003</v>
      </c>
      <c r="F37" s="6">
        <v>29.771699999999999</v>
      </c>
    </row>
    <row r="38" spans="1:6">
      <c r="A38" s="3" t="s">
        <v>269</v>
      </c>
      <c r="B38" s="5">
        <v>8598177579.6200008</v>
      </c>
      <c r="C38" s="5">
        <v>9435982885.4300003</v>
      </c>
      <c r="D38" s="5">
        <v>10665909085.450001</v>
      </c>
      <c r="E38" s="5">
        <v>12655342030.32</v>
      </c>
      <c r="F38" s="5">
        <v>15800756902.809999</v>
      </c>
    </row>
    <row r="39" spans="1:6">
      <c r="A39" s="3" t="s">
        <v>270</v>
      </c>
      <c r="B39" s="6">
        <v>8370468009.2600002</v>
      </c>
      <c r="C39" s="6">
        <v>9170972696.0100002</v>
      </c>
      <c r="D39" s="6">
        <v>10384238941.48</v>
      </c>
      <c r="E39" s="6">
        <v>12379549868.309999</v>
      </c>
      <c r="F39" s="6">
        <v>15493244005.209999</v>
      </c>
    </row>
    <row r="40" spans="1:6">
      <c r="A40" s="3" t="s">
        <v>251</v>
      </c>
      <c r="B40" s="5">
        <v>28.356300000000001</v>
      </c>
      <c r="C40" s="5">
        <v>9.5633999999999997</v>
      </c>
      <c r="D40" s="5">
        <v>13.2347</v>
      </c>
      <c r="E40" s="5">
        <v>19.2148</v>
      </c>
      <c r="F40" s="5">
        <v>25.151900000000001</v>
      </c>
    </row>
    <row r="41" spans="1:6">
      <c r="A41" s="3" t="s">
        <v>271</v>
      </c>
      <c r="B41" s="6">
        <v>203750555.12</v>
      </c>
      <c r="C41" s="6">
        <v>277332615.82999998</v>
      </c>
      <c r="D41" s="6">
        <v>159217470.15000001</v>
      </c>
      <c r="E41" s="6">
        <v>408383793.27999997</v>
      </c>
      <c r="F41" s="6">
        <v>748265699.33000004</v>
      </c>
    </row>
    <row r="42" spans="1:6">
      <c r="A42" s="3" t="s">
        <v>272</v>
      </c>
      <c r="B42" s="5">
        <v>381607891</v>
      </c>
      <c r="C42" s="5">
        <v>383021391</v>
      </c>
      <c r="D42" s="5">
        <v>329379381.75</v>
      </c>
      <c r="E42" s="5">
        <v>331386006.75</v>
      </c>
      <c r="F42" s="5">
        <v>333097675.75</v>
      </c>
    </row>
    <row r="43" spans="1:6">
      <c r="A43" s="3" t="s">
        <v>273</v>
      </c>
      <c r="B43" s="6">
        <v>5768180605.4899998</v>
      </c>
      <c r="C43" s="6">
        <v>7254194656.0200005</v>
      </c>
      <c r="D43" s="6">
        <v>9057289269.5699997</v>
      </c>
      <c r="E43" s="6">
        <v>10874211811.700001</v>
      </c>
      <c r="F43" s="6">
        <v>13633564570.780001</v>
      </c>
    </row>
    <row r="44" spans="1:6">
      <c r="A44" s="3" t="s">
        <v>274</v>
      </c>
      <c r="B44" s="5"/>
      <c r="C44" s="5"/>
      <c r="D44" s="5"/>
      <c r="E44" s="5"/>
      <c r="F44" s="5"/>
    </row>
    <row r="45" spans="1:6">
      <c r="A45" s="3" t="s">
        <v>275</v>
      </c>
      <c r="B45" s="6">
        <v>8066874279.46</v>
      </c>
      <c r="C45" s="6">
        <v>9910481144.5599995</v>
      </c>
      <c r="D45" s="6">
        <v>12327387344.27</v>
      </c>
      <c r="E45" s="6">
        <v>15335129703.83</v>
      </c>
      <c r="F45" s="6">
        <v>19664899168.669998</v>
      </c>
    </row>
    <row r="46" spans="1:6">
      <c r="A46" s="3" t="s">
        <v>276</v>
      </c>
      <c r="B46" s="5">
        <v>383411104.61000001</v>
      </c>
      <c r="C46" s="5">
        <v>1054857918.15</v>
      </c>
      <c r="D46" s="5">
        <v>2272114969.1399999</v>
      </c>
      <c r="E46" s="5">
        <v>2462472228.6399999</v>
      </c>
      <c r="F46" s="5">
        <v>2234278513.2399998</v>
      </c>
    </row>
    <row r="47" spans="1:6">
      <c r="A47" s="3" t="s">
        <v>277</v>
      </c>
      <c r="B47" s="6">
        <v>539741502.16999996</v>
      </c>
      <c r="C47" s="6">
        <v>445357134.13</v>
      </c>
      <c r="D47" s="6">
        <v>732734250.42999995</v>
      </c>
      <c r="E47" s="6">
        <v>921779240.44000006</v>
      </c>
      <c r="F47" s="6">
        <v>820543022.20000005</v>
      </c>
    </row>
    <row r="48" spans="1:6">
      <c r="A48" s="3" t="s">
        <v>162</v>
      </c>
      <c r="B48" s="5">
        <v>9389300</v>
      </c>
      <c r="C48" s="5">
        <v>625500</v>
      </c>
      <c r="D48" s="5"/>
      <c r="E48" s="5"/>
      <c r="F48" s="5">
        <v>27567041.5</v>
      </c>
    </row>
    <row r="49" spans="1:6">
      <c r="A49" s="3" t="s">
        <v>278</v>
      </c>
      <c r="B49" s="6">
        <v>-552759791.51999998</v>
      </c>
      <c r="C49" s="6">
        <v>-449542372.60000002</v>
      </c>
      <c r="D49" s="6">
        <v>-749102726.12</v>
      </c>
      <c r="E49" s="6">
        <v>-1705425083.1700001</v>
      </c>
      <c r="F49" s="6">
        <v>-1241094895.04</v>
      </c>
    </row>
    <row r="50" spans="1:6">
      <c r="A50" s="3" t="s">
        <v>171</v>
      </c>
      <c r="B50" s="5">
        <v>34614972</v>
      </c>
      <c r="C50" s="5">
        <v>44590946</v>
      </c>
      <c r="D50" s="5">
        <v>45198819</v>
      </c>
      <c r="E50" s="5">
        <v>140755843</v>
      </c>
      <c r="F50" s="5">
        <v>218241730</v>
      </c>
    </row>
    <row r="51" spans="1:6">
      <c r="A51" s="3" t="s">
        <v>173</v>
      </c>
      <c r="B51" s="6">
        <v>43668648.399999999</v>
      </c>
      <c r="C51" s="6">
        <v>120857164.58</v>
      </c>
      <c r="D51" s="6">
        <v>108483149.42</v>
      </c>
      <c r="E51" s="6">
        <v>153750000</v>
      </c>
      <c r="F51" s="6">
        <v>399331538.31999999</v>
      </c>
    </row>
    <row r="52" spans="1:6">
      <c r="A52" s="3" t="s">
        <v>279</v>
      </c>
      <c r="B52" s="5">
        <v>-170996189.25999999</v>
      </c>
      <c r="C52" s="5">
        <v>-87511103.189999998</v>
      </c>
      <c r="D52" s="5">
        <v>-611785589.54999995</v>
      </c>
      <c r="E52" s="5">
        <v>-199096233.99000001</v>
      </c>
      <c r="F52" s="5">
        <v>-27980744.32</v>
      </c>
    </row>
    <row r="53" spans="1:6">
      <c r="A53" s="3" t="s">
        <v>280</v>
      </c>
      <c r="B53" s="6">
        <v>-346666460.63999999</v>
      </c>
      <c r="C53" s="6">
        <v>546454929.02999997</v>
      </c>
      <c r="D53" s="6">
        <v>894640463.48000002</v>
      </c>
      <c r="E53" s="6">
        <v>549899008.36000001</v>
      </c>
      <c r="F53" s="6">
        <v>951823638.36000001</v>
      </c>
    </row>
    <row r="54" spans="1:6">
      <c r="A54" s="3" t="s">
        <v>281</v>
      </c>
      <c r="B54" s="5">
        <v>1704745514.1500001</v>
      </c>
      <c r="C54" s="5">
        <v>2251200443.1799998</v>
      </c>
      <c r="D54" s="5">
        <v>3145840906.6599998</v>
      </c>
      <c r="E54" s="5">
        <v>3695739915.02</v>
      </c>
      <c r="F54" s="5">
        <v>4647563553.3800001</v>
      </c>
    </row>
    <row r="55" spans="1:6">
      <c r="A55" s="3" t="s">
        <v>282</v>
      </c>
      <c r="B55" s="6">
        <v>101670290.52</v>
      </c>
      <c r="C55" s="6">
        <v>138967764.30000001</v>
      </c>
      <c r="D55" s="6">
        <v>206445502.16</v>
      </c>
      <c r="E55" s="6">
        <v>255118382.16999999</v>
      </c>
      <c r="F55" s="6">
        <v>317276465.26999998</v>
      </c>
    </row>
    <row r="56" spans="1:6">
      <c r="A56" s="3" t="s">
        <v>283</v>
      </c>
      <c r="B56" s="5"/>
      <c r="C56" s="5"/>
      <c r="D56" s="5"/>
      <c r="E56" s="5"/>
      <c r="F56" s="5"/>
    </row>
    <row r="57" spans="1:6">
      <c r="A57" s="3" t="s">
        <v>284</v>
      </c>
      <c r="B57" s="6">
        <v>14.308299999999999</v>
      </c>
      <c r="C57" s="6">
        <v>13.3073</v>
      </c>
      <c r="D57" s="6">
        <v>15.014799999999999</v>
      </c>
      <c r="E57" s="6">
        <v>16.552099999999999</v>
      </c>
      <c r="F57" s="6">
        <v>20.3324</v>
      </c>
    </row>
    <row r="58" spans="1:6">
      <c r="A58" s="3" t="s">
        <v>285</v>
      </c>
      <c r="B58" s="5">
        <v>16.100000000000001</v>
      </c>
      <c r="C58" s="5">
        <v>13.92</v>
      </c>
      <c r="D58" s="5">
        <v>15.9</v>
      </c>
      <c r="E58" s="5">
        <v>18.05</v>
      </c>
      <c r="F58" s="5">
        <v>22.63</v>
      </c>
    </row>
    <row r="59" spans="1:6">
      <c r="A59" s="3" t="s">
        <v>286</v>
      </c>
      <c r="B59" s="6">
        <v>13.284700000000001</v>
      </c>
      <c r="C59" s="6">
        <v>12.738200000000001</v>
      </c>
      <c r="D59" s="6">
        <v>13.684200000000001</v>
      </c>
      <c r="E59" s="6">
        <v>15.1736</v>
      </c>
      <c r="F59" s="6">
        <v>19.050599999999999</v>
      </c>
    </row>
    <row r="60" spans="1:6">
      <c r="A60" s="3" t="s">
        <v>287</v>
      </c>
      <c r="B60" s="5">
        <v>14.308299999999999</v>
      </c>
      <c r="C60" s="5">
        <v>13.3073</v>
      </c>
      <c r="D60" s="5">
        <v>15.014799999999999</v>
      </c>
      <c r="E60" s="5">
        <v>16.552099999999999</v>
      </c>
      <c r="F60" s="5">
        <v>20.3324</v>
      </c>
    </row>
    <row r="61" spans="1:6">
      <c r="A61" s="3" t="s">
        <v>288</v>
      </c>
      <c r="B61" s="6">
        <v>10.1828</v>
      </c>
      <c r="C61" s="6">
        <v>8.6919000000000004</v>
      </c>
      <c r="D61" s="6">
        <v>9.3399000000000001</v>
      </c>
      <c r="E61" s="6">
        <v>9.8789999999999996</v>
      </c>
      <c r="F61" s="6">
        <v>12.228300000000001</v>
      </c>
    </row>
    <row r="62" spans="1:6">
      <c r="A62" s="3" t="s">
        <v>289</v>
      </c>
      <c r="B62" s="5">
        <v>16.389600000000002</v>
      </c>
      <c r="C62" s="5">
        <v>13.9879</v>
      </c>
      <c r="D62" s="5">
        <v>15.474500000000001</v>
      </c>
      <c r="E62" s="5">
        <v>17.227499999999999</v>
      </c>
      <c r="F62" s="5">
        <v>22.0824</v>
      </c>
    </row>
    <row r="63" spans="1:6">
      <c r="A63" s="3" t="s">
        <v>290</v>
      </c>
      <c r="B63" s="6">
        <v>30.478100000000001</v>
      </c>
      <c r="C63" s="6">
        <v>26.325299999999999</v>
      </c>
      <c r="D63" s="6">
        <v>29.4998</v>
      </c>
      <c r="E63" s="6">
        <v>31.247299999999999</v>
      </c>
      <c r="F63" s="6">
        <v>30.774799999999999</v>
      </c>
    </row>
    <row r="64" spans="1:6">
      <c r="A64" s="3" t="s">
        <v>291</v>
      </c>
      <c r="B64" s="5">
        <v>14.632199999999999</v>
      </c>
      <c r="C64" s="5">
        <v>12.2186</v>
      </c>
      <c r="D64" s="5">
        <v>12.9094</v>
      </c>
      <c r="E64" s="5">
        <v>13.487</v>
      </c>
      <c r="F64" s="5">
        <v>15.133800000000001</v>
      </c>
    </row>
    <row r="65" spans="1:6">
      <c r="A65" s="3" t="s">
        <v>292</v>
      </c>
      <c r="B65" s="6">
        <v>12.7883</v>
      </c>
      <c r="C65" s="6">
        <v>11.0867</v>
      </c>
      <c r="D65" s="6">
        <v>11.404500000000001</v>
      </c>
      <c r="E65" s="6">
        <v>12.1517</v>
      </c>
      <c r="F65" s="6">
        <v>13.7033</v>
      </c>
    </row>
    <row r="66" spans="1:6">
      <c r="A66" s="3" t="s">
        <v>293</v>
      </c>
      <c r="B66" s="5">
        <v>16.393799999999999</v>
      </c>
      <c r="C66" s="5">
        <v>12.9536</v>
      </c>
      <c r="D66" s="5">
        <v>14.948499999999999</v>
      </c>
      <c r="E66" s="5">
        <v>16.009899999999998</v>
      </c>
      <c r="F66" s="5">
        <v>17.0428</v>
      </c>
    </row>
    <row r="67" spans="1:6">
      <c r="A67" s="3" t="s">
        <v>294</v>
      </c>
      <c r="B67" s="6">
        <v>17.562999999999999</v>
      </c>
      <c r="C67" s="6">
        <v>14.272399999999999</v>
      </c>
      <c r="D67" s="6">
        <v>16.6053</v>
      </c>
      <c r="E67" s="6">
        <v>17.660299999999999</v>
      </c>
      <c r="F67" s="6">
        <v>18.515799999999999</v>
      </c>
    </row>
    <row r="68" spans="1:6">
      <c r="A68" s="3" t="s">
        <v>295</v>
      </c>
      <c r="B68" s="5">
        <v>38.206699999999998</v>
      </c>
      <c r="C68" s="5">
        <v>39.938499999999998</v>
      </c>
      <c r="D68" s="5">
        <v>43.064599999999999</v>
      </c>
      <c r="E68" s="5">
        <v>46.0871</v>
      </c>
      <c r="F68" s="5">
        <v>47.048299999999998</v>
      </c>
    </row>
    <row r="69" spans="1:6">
      <c r="A69" s="3" t="s">
        <v>296</v>
      </c>
      <c r="B69" s="6">
        <v>0.69589999999999996</v>
      </c>
      <c r="C69" s="6">
        <v>0.71140000000000003</v>
      </c>
      <c r="D69" s="6">
        <v>0.72350000000000003</v>
      </c>
      <c r="E69" s="6">
        <v>0.73250000000000004</v>
      </c>
      <c r="F69" s="6">
        <v>0.80800000000000005</v>
      </c>
    </row>
    <row r="70" spans="1:6">
      <c r="A70" s="3" t="s">
        <v>297</v>
      </c>
      <c r="B70" s="5">
        <v>92.77</v>
      </c>
      <c r="C70" s="5">
        <v>94.05</v>
      </c>
      <c r="D70" s="5">
        <v>98.94</v>
      </c>
      <c r="E70" s="5">
        <v>99.2</v>
      </c>
      <c r="F70" s="5">
        <v>91.3</v>
      </c>
    </row>
    <row r="71" spans="1:6">
      <c r="A71" s="3" t="s">
        <v>298</v>
      </c>
      <c r="B71" s="6"/>
      <c r="C71" s="6"/>
      <c r="D71" s="6"/>
      <c r="E71" s="6"/>
      <c r="F71" s="6"/>
    </row>
    <row r="72" spans="1:6">
      <c r="A72" s="3" t="s">
        <v>299</v>
      </c>
      <c r="B72" s="5">
        <v>1.57</v>
      </c>
      <c r="C72" s="5">
        <v>1.59</v>
      </c>
      <c r="D72" s="5">
        <v>2.02</v>
      </c>
      <c r="E72" s="5">
        <v>2.64</v>
      </c>
      <c r="F72" s="5">
        <v>4.04</v>
      </c>
    </row>
    <row r="73" spans="1:6">
      <c r="A73" s="3" t="s">
        <v>300</v>
      </c>
      <c r="B73" s="6">
        <v>1.57</v>
      </c>
      <c r="C73" s="6">
        <v>1.59</v>
      </c>
      <c r="D73" s="6">
        <v>2.02</v>
      </c>
      <c r="E73" s="6">
        <v>2.64</v>
      </c>
      <c r="F73" s="6">
        <v>4.01</v>
      </c>
    </row>
    <row r="74" spans="1:6">
      <c r="A74" s="3" t="s">
        <v>301</v>
      </c>
      <c r="B74" s="5">
        <v>1.5634999999999999</v>
      </c>
      <c r="C74" s="5">
        <v>1.5851</v>
      </c>
      <c r="D74" s="5">
        <v>2.0146999999999999</v>
      </c>
      <c r="E74" s="5">
        <v>2.6349999999999998</v>
      </c>
      <c r="F74" s="5">
        <v>4.0279999999999996</v>
      </c>
    </row>
    <row r="75" spans="1:6">
      <c r="A75" s="3" t="s">
        <v>302</v>
      </c>
      <c r="B75" s="6">
        <v>1.46</v>
      </c>
      <c r="C75" s="6">
        <v>1.52</v>
      </c>
      <c r="D75" s="6">
        <v>1.84</v>
      </c>
      <c r="E75" s="6">
        <v>2.42</v>
      </c>
      <c r="F75" s="6">
        <v>3.79</v>
      </c>
    </row>
    <row r="76" spans="1:6">
      <c r="A76" s="3" t="s">
        <v>303</v>
      </c>
      <c r="B76" s="5">
        <v>10.9269</v>
      </c>
      <c r="C76" s="5">
        <v>11.9115</v>
      </c>
      <c r="D76" s="5">
        <v>13.417999999999999</v>
      </c>
      <c r="E76" s="5">
        <v>15.9193</v>
      </c>
      <c r="F76" s="5">
        <v>19.8109</v>
      </c>
    </row>
    <row r="77" spans="1:6">
      <c r="A77" s="3" t="s">
        <v>304</v>
      </c>
      <c r="B77" s="6">
        <v>11.351000000000001</v>
      </c>
      <c r="C77" s="6">
        <v>13.6858</v>
      </c>
      <c r="D77" s="6">
        <v>16.100200000000001</v>
      </c>
      <c r="E77" s="6">
        <v>19.8781</v>
      </c>
      <c r="F77" s="6">
        <v>27.541499999999999</v>
      </c>
    </row>
    <row r="78" spans="1:6">
      <c r="A78" s="3" t="s">
        <v>305</v>
      </c>
      <c r="B78" s="5">
        <v>0.50049999999999994</v>
      </c>
      <c r="C78" s="5">
        <v>1.3701000000000001</v>
      </c>
      <c r="D78" s="5">
        <v>2.9359000000000002</v>
      </c>
      <c r="E78" s="5">
        <v>3.1665999999999999</v>
      </c>
      <c r="F78" s="5">
        <v>2.8569</v>
      </c>
    </row>
    <row r="79" spans="1:6">
      <c r="A79" s="3" t="s">
        <v>306</v>
      </c>
      <c r="B79" s="6">
        <v>-0.45250000000000001</v>
      </c>
      <c r="C79" s="6">
        <v>0.7097</v>
      </c>
      <c r="D79" s="6">
        <v>1.1559999999999999</v>
      </c>
      <c r="E79" s="6">
        <v>0.70709999999999995</v>
      </c>
      <c r="F79" s="6">
        <v>1.2171000000000001</v>
      </c>
    </row>
    <row r="80" spans="1:6">
      <c r="A80" s="3" t="s">
        <v>307</v>
      </c>
      <c r="B80" s="5">
        <v>-0.1416</v>
      </c>
      <c r="C80" s="5">
        <v>1.2444</v>
      </c>
      <c r="D80" s="5">
        <v>2.1282000000000001</v>
      </c>
      <c r="E80" s="5">
        <v>4.3547000000000002</v>
      </c>
      <c r="F80" s="5">
        <v>2.0186999999999999</v>
      </c>
    </row>
    <row r="81" spans="1:6">
      <c r="A81" s="3" t="s">
        <v>308</v>
      </c>
      <c r="B81" s="6">
        <v>38.080300000000001</v>
      </c>
      <c r="C81" s="6">
        <v>26.867899999999999</v>
      </c>
      <c r="D81" s="6">
        <v>25.4209</v>
      </c>
      <c r="E81" s="6">
        <v>29.668399999999998</v>
      </c>
      <c r="F81" s="6">
        <v>43.923299999999998</v>
      </c>
    </row>
    <row r="82" spans="1:6">
      <c r="A82" s="3" t="s">
        <v>309</v>
      </c>
      <c r="B82" s="5">
        <v>40.372799999999998</v>
      </c>
      <c r="C82" s="5">
        <v>24.555599999999998</v>
      </c>
      <c r="D82" s="5">
        <v>32.9726</v>
      </c>
      <c r="E82" s="5">
        <v>36.1967</v>
      </c>
      <c r="F82" s="5">
        <v>58.9283</v>
      </c>
    </row>
    <row r="83" spans="1:6">
      <c r="A83" s="3" t="s">
        <v>310</v>
      </c>
      <c r="B83" s="6">
        <v>5.1482000000000001</v>
      </c>
      <c r="C83" s="6">
        <v>3.2906</v>
      </c>
      <c r="D83" s="6">
        <v>3.9851999999999999</v>
      </c>
      <c r="E83" s="6">
        <v>4.7960000000000003</v>
      </c>
      <c r="F83" s="6">
        <v>8.3533000000000008</v>
      </c>
    </row>
    <row r="84" spans="1:6">
      <c r="A84" s="3" t="s">
        <v>311</v>
      </c>
      <c r="B84" s="5">
        <v>4.4714999999999998</v>
      </c>
      <c r="C84" s="5">
        <v>3.0714999999999999</v>
      </c>
      <c r="D84" s="5">
        <v>3.3212000000000002</v>
      </c>
      <c r="E84" s="5">
        <v>3.9504000000000001</v>
      </c>
      <c r="F84" s="5">
        <v>6.3963000000000001</v>
      </c>
    </row>
    <row r="85" spans="1:6">
      <c r="A85" s="3" t="s">
        <v>312</v>
      </c>
      <c r="B85" s="6"/>
      <c r="C85" s="6"/>
      <c r="D85" s="6"/>
      <c r="E85" s="6"/>
      <c r="F85" s="6"/>
    </row>
    <row r="86" spans="1:6">
      <c r="A86" s="3" t="s">
        <v>313</v>
      </c>
      <c r="B86" s="5">
        <v>6099</v>
      </c>
      <c r="C86" s="5">
        <v>6684</v>
      </c>
      <c r="D86" s="5">
        <v>7832</v>
      </c>
      <c r="E86" s="5">
        <v>9456</v>
      </c>
      <c r="F86" s="5">
        <v>11007</v>
      </c>
    </row>
    <row r="87" spans="1:6">
      <c r="A87" s="3" t="s">
        <v>99</v>
      </c>
      <c r="B87" s="8" t="s">
        <v>113</v>
      </c>
      <c r="C87" s="8" t="s">
        <v>113</v>
      </c>
      <c r="D87" s="8" t="s">
        <v>113</v>
      </c>
      <c r="E87" s="8" t="s">
        <v>113</v>
      </c>
      <c r="F87" s="8" t="s">
        <v>113</v>
      </c>
    </row>
    <row r="88" spans="1:6">
      <c r="A88" s="3" t="s">
        <v>100</v>
      </c>
      <c r="B88" s="7" t="s">
        <v>113</v>
      </c>
      <c r="C88" s="7" t="s">
        <v>113</v>
      </c>
      <c r="D88" s="7" t="s">
        <v>113</v>
      </c>
      <c r="E88" s="7" t="s">
        <v>113</v>
      </c>
      <c r="F88" s="7" t="s">
        <v>113</v>
      </c>
    </row>
    <row r="89" spans="1:6">
      <c r="A89" s="3" t="s">
        <v>101</v>
      </c>
      <c r="B89" s="8">
        <v>1</v>
      </c>
      <c r="C89" s="8">
        <v>1</v>
      </c>
      <c r="D89" s="8">
        <v>1</v>
      </c>
      <c r="E89" s="8">
        <v>1</v>
      </c>
      <c r="F89" s="8">
        <v>1</v>
      </c>
    </row>
    <row r="90" spans="1:6">
      <c r="A90" s="3" t="s">
        <v>102</v>
      </c>
      <c r="B90" s="10" t="s">
        <v>114</v>
      </c>
      <c r="C90" s="10" t="s">
        <v>114</v>
      </c>
      <c r="D90" s="10" t="s">
        <v>114</v>
      </c>
      <c r="E90" s="10" t="s">
        <v>114</v>
      </c>
      <c r="F90" s="10" t="s">
        <v>114</v>
      </c>
    </row>
  </sheetData>
  <phoneticPr fontId="1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workbookViewId="0"/>
  </sheetViews>
  <sheetFormatPr baseColWidth="10" defaultColWidth="8.83203125" defaultRowHeight="14"/>
  <cols>
    <col min="1" max="1" width="123.6640625" bestFit="1" customWidth="1"/>
    <col min="2" max="2" width="19.6640625" bestFit="1" customWidth="1"/>
    <col min="3" max="6" width="12" bestFit="1" customWidth="1"/>
  </cols>
  <sheetData>
    <row r="1" spans="1:6">
      <c r="A1" t="s">
        <v>7</v>
      </c>
      <c r="B1" t="s">
        <v>1</v>
      </c>
    </row>
    <row r="2" spans="1:6">
      <c r="A2" t="s">
        <v>8</v>
      </c>
      <c r="B2" t="s">
        <v>22</v>
      </c>
    </row>
    <row r="3" spans="1:6">
      <c r="A3" t="s">
        <v>10</v>
      </c>
      <c r="B3" t="s">
        <v>23</v>
      </c>
    </row>
    <row r="4" spans="1:6">
      <c r="A4" t="s">
        <v>24</v>
      </c>
    </row>
    <row r="5" spans="1:6">
      <c r="A5" t="str">
        <f>[1]!WFR(B1,"2021:2025","Func=Rpt.IndicatorPS20","rptType=1","singleSeason=0","unit=1","currencyType=ORIG","order=RIGHT","rate=HISTORY","version=1","quarterindic=0","showcurrency=0","reportPeriod=24","cols=5;rows=22")</f>
        <v xml:space="preserve">                                                                                                              </v>
      </c>
    </row>
    <row r="6" spans="1:6">
      <c r="A6" s="1" t="s">
        <v>227</v>
      </c>
      <c r="B6" s="1"/>
      <c r="C6" s="1"/>
      <c r="D6" s="1"/>
      <c r="E6" s="1"/>
      <c r="F6" s="1"/>
    </row>
    <row r="7" spans="1:6">
      <c r="A7" s="2" t="s">
        <v>38</v>
      </c>
      <c r="B7" s="4">
        <v>44561</v>
      </c>
      <c r="C7" s="4">
        <v>44926</v>
      </c>
      <c r="D7" s="4">
        <v>45291</v>
      </c>
      <c r="E7" s="4">
        <v>45657</v>
      </c>
      <c r="F7" s="4">
        <v>46022</v>
      </c>
    </row>
    <row r="8" spans="1:6">
      <c r="A8" s="3" t="s">
        <v>39</v>
      </c>
      <c r="B8" s="5" t="s">
        <v>111</v>
      </c>
      <c r="C8" s="5" t="s">
        <v>111</v>
      </c>
      <c r="D8" s="5" t="s">
        <v>111</v>
      </c>
      <c r="E8" s="5" t="s">
        <v>111</v>
      </c>
      <c r="F8" s="5" t="s">
        <v>111</v>
      </c>
    </row>
    <row r="9" spans="1:6">
      <c r="A9" s="3" t="s">
        <v>228</v>
      </c>
      <c r="B9" s="6"/>
      <c r="C9" s="6"/>
      <c r="D9" s="6"/>
      <c r="E9" s="6"/>
      <c r="F9" s="6"/>
    </row>
    <row r="10" spans="1:6">
      <c r="A10" s="3" t="s">
        <v>229</v>
      </c>
      <c r="B10" s="5">
        <v>1.57</v>
      </c>
      <c r="C10" s="5">
        <v>1.59</v>
      </c>
      <c r="D10" s="5">
        <v>2.02</v>
      </c>
      <c r="E10" s="5">
        <v>2.64</v>
      </c>
      <c r="F10" s="5">
        <v>4.04</v>
      </c>
    </row>
    <row r="11" spans="1:6">
      <c r="A11" s="3" t="s">
        <v>230</v>
      </c>
      <c r="B11" s="6">
        <v>1.57</v>
      </c>
      <c r="C11" s="6">
        <v>1.59</v>
      </c>
      <c r="D11" s="6">
        <v>2.02</v>
      </c>
      <c r="E11" s="6">
        <v>2.64</v>
      </c>
      <c r="F11" s="6">
        <v>4.01</v>
      </c>
    </row>
    <row r="12" spans="1:6">
      <c r="A12" s="3" t="s">
        <v>231</v>
      </c>
      <c r="B12" s="5">
        <v>1.46</v>
      </c>
      <c r="C12" s="5">
        <v>1.52</v>
      </c>
      <c r="D12" s="5">
        <v>1.84</v>
      </c>
      <c r="E12" s="5">
        <v>2.42</v>
      </c>
      <c r="F12" s="5">
        <v>3.79</v>
      </c>
    </row>
    <row r="13" spans="1:6">
      <c r="A13" s="3" t="s">
        <v>232</v>
      </c>
      <c r="B13" s="6">
        <v>1.46</v>
      </c>
      <c r="C13" s="6">
        <v>1.52</v>
      </c>
      <c r="D13" s="6">
        <v>1.84</v>
      </c>
      <c r="E13" s="6">
        <v>2.42</v>
      </c>
      <c r="F13" s="6">
        <v>3.76</v>
      </c>
    </row>
    <row r="14" spans="1:6">
      <c r="A14" s="3" t="s">
        <v>233</v>
      </c>
      <c r="B14" s="5">
        <v>10.9269</v>
      </c>
      <c r="C14" s="5">
        <v>11.9115</v>
      </c>
      <c r="D14" s="5">
        <v>13.417999999999999</v>
      </c>
      <c r="E14" s="5">
        <v>15.9193</v>
      </c>
      <c r="F14" s="5">
        <v>19.8109</v>
      </c>
    </row>
    <row r="15" spans="1:6">
      <c r="A15" s="3" t="s">
        <v>234</v>
      </c>
      <c r="B15" s="6">
        <v>0.50049999999999994</v>
      </c>
      <c r="C15" s="6">
        <v>1.3701000000000001</v>
      </c>
      <c r="D15" s="6">
        <v>2.9359000000000002</v>
      </c>
      <c r="E15" s="6">
        <v>3.1665999999999999</v>
      </c>
      <c r="F15" s="6">
        <v>2.8569</v>
      </c>
    </row>
    <row r="16" spans="1:6">
      <c r="A16" s="3" t="s">
        <v>235</v>
      </c>
      <c r="B16" s="5"/>
      <c r="C16" s="5"/>
      <c r="D16" s="5"/>
      <c r="E16" s="5"/>
      <c r="F16" s="5"/>
    </row>
    <row r="17" spans="1:6">
      <c r="A17" s="3" t="s">
        <v>236</v>
      </c>
      <c r="B17" s="6">
        <v>1.5634999999999999</v>
      </c>
      <c r="C17" s="6">
        <v>1.5851</v>
      </c>
      <c r="D17" s="6">
        <v>2.0146999999999999</v>
      </c>
      <c r="E17" s="6">
        <v>2.6349999999999998</v>
      </c>
      <c r="F17" s="6">
        <v>4.0279999999999996</v>
      </c>
    </row>
    <row r="18" spans="1:6">
      <c r="A18" s="3" t="s">
        <v>237</v>
      </c>
      <c r="B18" s="5">
        <v>1.4516</v>
      </c>
      <c r="C18" s="5">
        <v>1.5173000000000001</v>
      </c>
      <c r="D18" s="5">
        <v>1.8361000000000001</v>
      </c>
      <c r="E18" s="5">
        <v>2.4155000000000002</v>
      </c>
      <c r="F18" s="5">
        <v>3.7740999999999998</v>
      </c>
    </row>
    <row r="19" spans="1:6">
      <c r="A19" s="3" t="s">
        <v>238</v>
      </c>
      <c r="B19" s="6">
        <v>11.351000000000001</v>
      </c>
      <c r="C19" s="6">
        <v>13.6858</v>
      </c>
      <c r="D19" s="6">
        <v>16.100200000000001</v>
      </c>
      <c r="E19" s="6">
        <v>19.8781</v>
      </c>
      <c r="F19" s="6">
        <v>27.541499999999999</v>
      </c>
    </row>
    <row r="20" spans="1:6">
      <c r="A20" s="3" t="s">
        <v>239</v>
      </c>
      <c r="B20" s="5">
        <v>11.351000000000001</v>
      </c>
      <c r="C20" s="5">
        <v>13.6858</v>
      </c>
      <c r="D20" s="5">
        <v>16.100200000000001</v>
      </c>
      <c r="E20" s="5">
        <v>19.8781</v>
      </c>
      <c r="F20" s="5">
        <v>27.541499999999999</v>
      </c>
    </row>
    <row r="21" spans="1:6">
      <c r="A21" s="3" t="s">
        <v>240</v>
      </c>
      <c r="B21" s="6">
        <v>1.8213999999999999</v>
      </c>
      <c r="C21" s="6">
        <v>1.7148000000000001</v>
      </c>
      <c r="D21" s="6">
        <v>2.2490999999999999</v>
      </c>
      <c r="E21" s="6">
        <v>3.0606</v>
      </c>
      <c r="F21" s="6">
        <v>4.6970000000000001</v>
      </c>
    </row>
    <row r="22" spans="1:6">
      <c r="A22" s="3" t="s">
        <v>241</v>
      </c>
      <c r="B22" s="5">
        <v>0.26600000000000001</v>
      </c>
      <c r="C22" s="5">
        <v>0.36020000000000002</v>
      </c>
      <c r="D22" s="5">
        <v>0.20569999999999999</v>
      </c>
      <c r="E22" s="5">
        <v>0.5252</v>
      </c>
      <c r="F22" s="5">
        <v>0.95679999999999998</v>
      </c>
    </row>
    <row r="23" spans="1:6">
      <c r="A23" s="3" t="s">
        <v>242</v>
      </c>
      <c r="B23" s="6">
        <v>0.49819999999999998</v>
      </c>
      <c r="C23" s="6">
        <v>0.4975</v>
      </c>
      <c r="D23" s="6">
        <v>0.42559999999999998</v>
      </c>
      <c r="E23" s="6">
        <v>0.42609999999999998</v>
      </c>
      <c r="F23" s="6">
        <v>0.4259</v>
      </c>
    </row>
    <row r="24" spans="1:6">
      <c r="A24" s="3" t="s">
        <v>243</v>
      </c>
      <c r="B24" s="5">
        <v>7.5298999999999996</v>
      </c>
      <c r="C24" s="5">
        <v>9.4219000000000008</v>
      </c>
      <c r="D24" s="5">
        <v>11.7033</v>
      </c>
      <c r="E24" s="5">
        <v>13.983599999999999</v>
      </c>
      <c r="F24" s="5">
        <v>17.4329</v>
      </c>
    </row>
    <row r="25" spans="1:6">
      <c r="A25" s="3" t="s">
        <v>244</v>
      </c>
      <c r="B25" s="6">
        <v>8.0280000000000005</v>
      </c>
      <c r="C25" s="6">
        <v>9.9193999999999996</v>
      </c>
      <c r="D25" s="6">
        <v>12.129</v>
      </c>
      <c r="E25" s="6">
        <v>14.409700000000001</v>
      </c>
      <c r="F25" s="6">
        <v>17.858899999999998</v>
      </c>
    </row>
    <row r="26" spans="1:6">
      <c r="A26" s="3" t="s">
        <v>245</v>
      </c>
      <c r="B26" s="5">
        <v>-0.45250000000000001</v>
      </c>
      <c r="C26" s="5">
        <v>0.7097</v>
      </c>
      <c r="D26" s="5">
        <v>1.1559999999999999</v>
      </c>
      <c r="E26" s="5">
        <v>0.70709999999999995</v>
      </c>
      <c r="F26" s="5">
        <v>1.2171000000000001</v>
      </c>
    </row>
    <row r="27" spans="1:6">
      <c r="A27" s="3" t="s">
        <v>246</v>
      </c>
      <c r="B27" s="6">
        <v>-0.1416</v>
      </c>
      <c r="C27" s="6">
        <v>1.2444</v>
      </c>
      <c r="D27" s="6">
        <v>2.1282000000000001</v>
      </c>
      <c r="E27" s="6">
        <v>4.3547000000000002</v>
      </c>
      <c r="F27" s="6">
        <v>2.0186999999999999</v>
      </c>
    </row>
    <row r="28" spans="1:6">
      <c r="A28" s="3" t="s">
        <v>247</v>
      </c>
      <c r="B28" s="5">
        <v>-0.15359999999999999</v>
      </c>
      <c r="C28" s="5">
        <v>1.3364</v>
      </c>
      <c r="D28" s="5">
        <v>2.093</v>
      </c>
      <c r="E28" s="5">
        <v>4.4294000000000002</v>
      </c>
      <c r="F28" s="5">
        <v>2.3338000000000001</v>
      </c>
    </row>
  </sheetData>
  <phoneticPr fontId="1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workbookViewId="0"/>
  </sheetViews>
  <sheetFormatPr baseColWidth="10" defaultColWidth="8.83203125" defaultRowHeight="14"/>
  <sheetData>
    <row r="1" spans="1:2">
      <c r="A1" t="s">
        <v>7</v>
      </c>
      <c r="B1" t="s">
        <v>1</v>
      </c>
    </row>
    <row r="2" spans="1:2">
      <c r="A2" t="s">
        <v>8</v>
      </c>
      <c r="B2" t="s">
        <v>25</v>
      </c>
    </row>
    <row r="3" spans="1:2">
      <c r="A3" t="s">
        <v>10</v>
      </c>
      <c r="B3" t="s">
        <v>26</v>
      </c>
    </row>
    <row r="4" spans="1:2">
      <c r="A4" t="s">
        <v>27</v>
      </c>
    </row>
    <row r="5" spans="1:2">
      <c r="A5" t="str">
        <f>[1]!WFR(B1,"2021:2025","Func=Rpt.GrowCapability20","rptType=1","singleSeason=0","unit=1","currencyType=ORIG","order=RIGHT","rate=HISTORY","version=1","quarterindic=0","showcurrency=0","reportPeriod=24","cols=6;rows=18")</f>
        <v xml:space="preserve">                                                                                                              </v>
      </c>
    </row>
  </sheetData>
  <phoneticPr fontId="1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2"/>
  <sheetViews>
    <sheetView workbookViewId="0"/>
  </sheetViews>
  <sheetFormatPr baseColWidth="10" defaultColWidth="8.83203125" defaultRowHeight="14"/>
  <cols>
    <col min="1" max="1" width="123.6640625" bestFit="1" customWidth="1"/>
    <col min="2" max="2" width="23.1640625" bestFit="1" customWidth="1"/>
    <col min="3" max="6" width="12" bestFit="1" customWidth="1"/>
  </cols>
  <sheetData>
    <row r="1" spans="1:6">
      <c r="A1" t="s">
        <v>7</v>
      </c>
      <c r="B1" t="s">
        <v>1</v>
      </c>
    </row>
    <row r="2" spans="1:6">
      <c r="A2" t="s">
        <v>8</v>
      </c>
      <c r="B2" t="s">
        <v>28</v>
      </c>
    </row>
    <row r="3" spans="1:6">
      <c r="A3" t="s">
        <v>10</v>
      </c>
      <c r="B3" t="s">
        <v>29</v>
      </c>
    </row>
    <row r="4" spans="1:6">
      <c r="A4" t="s">
        <v>30</v>
      </c>
    </row>
    <row r="5" spans="1:6">
      <c r="A5" t="str">
        <f>[1]!WFR(B1,"2021:2025","Func=Rpt.OperCapability20","rptType=1","singleSeason=0","unit=1","currencyType=ORIG","order=RIGHT","rate=HISTORY","version=1","quarterindic=0","showcurrency=0","reportPeriod=24","cols=5;rows=16")</f>
        <v xml:space="preserve">                                                                                                              </v>
      </c>
    </row>
    <row r="6" spans="1:6">
      <c r="A6" s="1" t="s">
        <v>496</v>
      </c>
      <c r="B6" s="1"/>
      <c r="C6" s="1"/>
      <c r="D6" s="1"/>
      <c r="E6" s="1"/>
      <c r="F6" s="1"/>
    </row>
    <row r="7" spans="1:6">
      <c r="A7" s="2" t="s">
        <v>38</v>
      </c>
      <c r="B7" s="4">
        <v>44561</v>
      </c>
      <c r="C7" s="4">
        <v>44926</v>
      </c>
      <c r="D7" s="4">
        <v>45291</v>
      </c>
      <c r="E7" s="4">
        <v>45657</v>
      </c>
      <c r="F7" s="4">
        <v>46022</v>
      </c>
    </row>
    <row r="8" spans="1:6">
      <c r="A8" s="3" t="s">
        <v>39</v>
      </c>
      <c r="B8" s="5" t="s">
        <v>111</v>
      </c>
      <c r="C8" s="5" t="s">
        <v>111</v>
      </c>
      <c r="D8" s="5" t="s">
        <v>111</v>
      </c>
      <c r="E8" s="5" t="s">
        <v>111</v>
      </c>
      <c r="F8" s="5" t="s">
        <v>111</v>
      </c>
    </row>
    <row r="9" spans="1:6">
      <c r="A9" s="3" t="s">
        <v>497</v>
      </c>
      <c r="B9" s="6"/>
      <c r="C9" s="6"/>
      <c r="D9" s="6"/>
      <c r="E9" s="6"/>
      <c r="F9" s="6"/>
    </row>
    <row r="10" spans="1:6">
      <c r="A10" s="3" t="s">
        <v>498</v>
      </c>
      <c r="B10" s="5">
        <v>275.10989999999998</v>
      </c>
      <c r="C10" s="5">
        <v>259.81630000000001</v>
      </c>
      <c r="D10" s="5">
        <v>259.18369999999999</v>
      </c>
      <c r="E10" s="5">
        <v>260.12009999999998</v>
      </c>
      <c r="F10" s="5">
        <v>239.1328</v>
      </c>
    </row>
    <row r="11" spans="1:6">
      <c r="A11" s="3" t="s">
        <v>499</v>
      </c>
      <c r="B11" s="6">
        <v>176.2115</v>
      </c>
      <c r="C11" s="6">
        <v>154.136</v>
      </c>
      <c r="D11" s="6">
        <v>145.55449999999999</v>
      </c>
      <c r="E11" s="6">
        <v>142.54599999999999</v>
      </c>
      <c r="F11" s="6">
        <v>122.6242</v>
      </c>
    </row>
    <row r="12" spans="1:6">
      <c r="A12" s="3" t="s">
        <v>500</v>
      </c>
      <c r="B12" s="5">
        <v>98.898399999999995</v>
      </c>
      <c r="C12" s="5">
        <v>105.6803</v>
      </c>
      <c r="D12" s="5">
        <v>113.6292</v>
      </c>
      <c r="E12" s="5">
        <v>117.5741</v>
      </c>
      <c r="F12" s="5">
        <v>116.5086</v>
      </c>
    </row>
    <row r="13" spans="1:6">
      <c r="A13" s="3" t="s">
        <v>501</v>
      </c>
      <c r="B13" s="6">
        <v>2.0430000000000001</v>
      </c>
      <c r="C13" s="6">
        <v>2.3355999999999999</v>
      </c>
      <c r="D13" s="6">
        <v>2.4733000000000001</v>
      </c>
      <c r="E13" s="6">
        <v>2.5255000000000001</v>
      </c>
      <c r="F13" s="6">
        <v>2.9358</v>
      </c>
    </row>
    <row r="14" spans="1:6">
      <c r="A14" s="3" t="s">
        <v>502</v>
      </c>
      <c r="B14" s="5">
        <v>3.6400999999999999</v>
      </c>
      <c r="C14" s="5">
        <v>3.4064999999999999</v>
      </c>
      <c r="D14" s="5">
        <v>3.1682000000000001</v>
      </c>
      <c r="E14" s="5">
        <v>3.0619000000000001</v>
      </c>
      <c r="F14" s="5">
        <v>3.0899000000000001</v>
      </c>
    </row>
    <row r="15" spans="1:6">
      <c r="A15" s="3" t="s">
        <v>503</v>
      </c>
      <c r="B15" s="6">
        <v>0.99039999999999995</v>
      </c>
      <c r="C15" s="6">
        <v>0.97689999999999999</v>
      </c>
      <c r="D15" s="6">
        <v>0.92879999999999996</v>
      </c>
      <c r="E15" s="6">
        <v>0.91830000000000001</v>
      </c>
      <c r="F15" s="6">
        <v>1.0014000000000001</v>
      </c>
    </row>
    <row r="16" spans="1:6">
      <c r="A16" s="3" t="s">
        <v>504</v>
      </c>
      <c r="B16" s="5">
        <v>13.8965</v>
      </c>
      <c r="C16" s="5">
        <v>10.7651</v>
      </c>
      <c r="D16" s="5">
        <v>8.9176000000000002</v>
      </c>
      <c r="E16" s="5">
        <v>7.8319000000000001</v>
      </c>
      <c r="F16" s="5">
        <v>8.1707999999999998</v>
      </c>
    </row>
    <row r="17" spans="1:6">
      <c r="A17" s="3" t="s">
        <v>505</v>
      </c>
      <c r="B17" s="6">
        <v>0.69589999999999996</v>
      </c>
      <c r="C17" s="6">
        <v>0.71140000000000003</v>
      </c>
      <c r="D17" s="6">
        <v>0.72350000000000003</v>
      </c>
      <c r="E17" s="6">
        <v>0.73250000000000004</v>
      </c>
      <c r="F17" s="6">
        <v>0.80800000000000005</v>
      </c>
    </row>
    <row r="18" spans="1:6">
      <c r="A18" s="3" t="s">
        <v>506</v>
      </c>
      <c r="B18" s="5">
        <v>2.5223</v>
      </c>
      <c r="C18" s="5">
        <v>2.5729000000000002</v>
      </c>
      <c r="D18" s="5">
        <v>2.4041000000000001</v>
      </c>
      <c r="E18" s="5">
        <v>2.4607999999999999</v>
      </c>
      <c r="F18" s="5">
        <v>2.8411</v>
      </c>
    </row>
    <row r="19" spans="1:6">
      <c r="A19" s="3" t="s">
        <v>507</v>
      </c>
      <c r="B19" s="6">
        <v>142.72710000000001</v>
      </c>
      <c r="C19" s="6">
        <v>139.92070000000001</v>
      </c>
      <c r="D19" s="6">
        <v>149.7424</v>
      </c>
      <c r="E19" s="6">
        <v>146.2955</v>
      </c>
      <c r="F19" s="6">
        <v>126.71129999999999</v>
      </c>
    </row>
    <row r="20" spans="1:6">
      <c r="A20" s="3" t="s">
        <v>508</v>
      </c>
      <c r="B20" s="5">
        <v>132.3828</v>
      </c>
      <c r="C20" s="5">
        <v>119.8956</v>
      </c>
      <c r="D20" s="5">
        <v>109.4413</v>
      </c>
      <c r="E20" s="5">
        <v>113.8246</v>
      </c>
      <c r="F20" s="5">
        <v>112.42149999999999</v>
      </c>
    </row>
    <row r="21" spans="1:6">
      <c r="A21" s="3" t="s">
        <v>509</v>
      </c>
      <c r="B21" s="6">
        <v>2.0840000000000001</v>
      </c>
      <c r="C21" s="6">
        <v>1.9982</v>
      </c>
      <c r="D21" s="6">
        <v>1.9224000000000001</v>
      </c>
      <c r="E21" s="6">
        <v>2.0341999999999998</v>
      </c>
      <c r="F21" s="6">
        <v>2.3165</v>
      </c>
    </row>
    <row r="22" spans="1:6">
      <c r="A22" s="3" t="s">
        <v>510</v>
      </c>
      <c r="B22" s="5">
        <v>2.3403</v>
      </c>
      <c r="C22" s="5">
        <v>2.6172</v>
      </c>
      <c r="D22" s="5">
        <v>3.2728999999999999</v>
      </c>
      <c r="E22" s="5">
        <v>3.6202000000000001</v>
      </c>
      <c r="F22" s="5">
        <v>4.1840000000000002</v>
      </c>
    </row>
  </sheetData>
  <phoneticPr fontId="1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5"/>
  <sheetViews>
    <sheetView workbookViewId="0"/>
  </sheetViews>
  <sheetFormatPr baseColWidth="10" defaultColWidth="8.83203125" defaultRowHeight="14"/>
  <cols>
    <col min="1" max="1" width="123.6640625" bestFit="1" customWidth="1"/>
    <col min="2" max="2" width="28.6640625" bestFit="1" customWidth="1"/>
    <col min="3" max="6" width="12" bestFit="1" customWidth="1"/>
  </cols>
  <sheetData>
    <row r="1" spans="1:6">
      <c r="A1" t="s">
        <v>7</v>
      </c>
      <c r="B1" t="s">
        <v>1</v>
      </c>
    </row>
    <row r="2" spans="1:6">
      <c r="A2" t="s">
        <v>8</v>
      </c>
      <c r="B2" t="s">
        <v>31</v>
      </c>
    </row>
    <row r="3" spans="1:6">
      <c r="A3" t="s">
        <v>10</v>
      </c>
      <c r="B3" t="s">
        <v>32</v>
      </c>
    </row>
    <row r="4" spans="1:6">
      <c r="A4" t="s">
        <v>33</v>
      </c>
    </row>
    <row r="5" spans="1:6">
      <c r="A5" t="str">
        <f>[1]!WFR(B1,"2021:2025","Func=Rpt.CapitStructSolvency20","rptType=1","singleSeason=0","unit=1","currencyType=ORIG","order=RIGHT","rate=HISTORY","version=1","quarterindic=0","showcurrency=0","reportPeriod=24","cols=5;rows=49")</f>
        <v xml:space="preserve">                                                                                                              </v>
      </c>
    </row>
    <row r="6" spans="1:6">
      <c r="A6" s="1" t="s">
        <v>448</v>
      </c>
      <c r="B6" s="1"/>
      <c r="C6" s="1"/>
      <c r="D6" s="1"/>
      <c r="E6" s="1"/>
      <c r="F6" s="1"/>
    </row>
    <row r="7" spans="1:6">
      <c r="A7" s="2" t="s">
        <v>38</v>
      </c>
      <c r="B7" s="4">
        <v>44561</v>
      </c>
      <c r="C7" s="4">
        <v>44926</v>
      </c>
      <c r="D7" s="4">
        <v>45291</v>
      </c>
      <c r="E7" s="4">
        <v>45657</v>
      </c>
      <c r="F7" s="4">
        <v>46022</v>
      </c>
    </row>
    <row r="8" spans="1:6">
      <c r="A8" s="3" t="s">
        <v>39</v>
      </c>
      <c r="B8" s="5" t="s">
        <v>111</v>
      </c>
      <c r="C8" s="5" t="s">
        <v>111</v>
      </c>
      <c r="D8" s="5" t="s">
        <v>111</v>
      </c>
      <c r="E8" s="5" t="s">
        <v>111</v>
      </c>
      <c r="F8" s="5" t="s">
        <v>111</v>
      </c>
    </row>
    <row r="9" spans="1:6">
      <c r="A9" s="3" t="s">
        <v>449</v>
      </c>
      <c r="B9" s="6"/>
      <c r="C9" s="6"/>
      <c r="D9" s="6"/>
      <c r="E9" s="6"/>
      <c r="F9" s="6"/>
    </row>
    <row r="10" spans="1:6">
      <c r="A10" s="3" t="s">
        <v>450</v>
      </c>
      <c r="B10" s="5">
        <v>38.206699999999998</v>
      </c>
      <c r="C10" s="5">
        <v>39.938499999999998</v>
      </c>
      <c r="D10" s="5">
        <v>43.064599999999999</v>
      </c>
      <c r="E10" s="5">
        <v>46.0871</v>
      </c>
      <c r="F10" s="5">
        <v>47.048299999999998</v>
      </c>
    </row>
    <row r="11" spans="1:6">
      <c r="A11" s="3" t="s">
        <v>451</v>
      </c>
      <c r="B11" s="6">
        <v>33.085500000000003</v>
      </c>
      <c r="C11" s="6">
        <v>35.004199999999997</v>
      </c>
      <c r="D11" s="6">
        <v>35.147799999999997</v>
      </c>
      <c r="E11" s="6">
        <v>35.990699999999997</v>
      </c>
      <c r="F11" s="6">
        <v>37.073300000000003</v>
      </c>
    </row>
    <row r="12" spans="1:6">
      <c r="A12" s="3" t="s">
        <v>452</v>
      </c>
      <c r="B12" s="5">
        <v>34.871299999999998</v>
      </c>
      <c r="C12" s="5">
        <v>36.821100000000001</v>
      </c>
      <c r="D12" s="5">
        <v>38.169600000000003</v>
      </c>
      <c r="E12" s="5">
        <v>40.032600000000002</v>
      </c>
      <c r="F12" s="5">
        <v>41.181100000000001</v>
      </c>
    </row>
    <row r="13" spans="1:6">
      <c r="A13" s="3" t="s">
        <v>453</v>
      </c>
      <c r="B13" s="6">
        <v>3.5331999999999999</v>
      </c>
      <c r="C13" s="6">
        <v>2.7382</v>
      </c>
      <c r="D13" s="6">
        <v>2.0455999999999999</v>
      </c>
      <c r="E13" s="6">
        <v>1.5894999999999999</v>
      </c>
      <c r="F13" s="6">
        <v>1.4984999999999999</v>
      </c>
    </row>
    <row r="14" spans="1:6">
      <c r="A14" s="3" t="s">
        <v>454</v>
      </c>
      <c r="B14" s="5">
        <v>1152.2428</v>
      </c>
      <c r="C14" s="5">
        <v>775.02660000000003</v>
      </c>
      <c r="D14" s="5">
        <v>676.02930000000003</v>
      </c>
      <c r="E14" s="5">
        <v>534.952</v>
      </c>
      <c r="F14" s="5">
        <v>542.35410000000002</v>
      </c>
    </row>
    <row r="15" spans="1:6">
      <c r="A15" s="3" t="s">
        <v>455</v>
      </c>
      <c r="B15" s="6">
        <v>1.6183000000000001</v>
      </c>
      <c r="C15" s="6">
        <v>1.665</v>
      </c>
      <c r="D15" s="6">
        <v>1.7564</v>
      </c>
      <c r="E15" s="6">
        <v>1.8548</v>
      </c>
      <c r="F15" s="6">
        <v>1.8885000000000001</v>
      </c>
    </row>
    <row r="16" spans="1:6">
      <c r="A16" s="3" t="s">
        <v>456</v>
      </c>
      <c r="B16" s="5">
        <v>68.2684</v>
      </c>
      <c r="C16" s="5">
        <v>76.850099999999998</v>
      </c>
      <c r="D16" s="5">
        <v>78.770099999999999</v>
      </c>
      <c r="E16" s="5">
        <v>80.562399999999997</v>
      </c>
      <c r="F16" s="5">
        <v>80.786699999999996</v>
      </c>
    </row>
    <row r="17" spans="1:6">
      <c r="A17" s="3" t="s">
        <v>457</v>
      </c>
      <c r="B17" s="6">
        <v>31.7316</v>
      </c>
      <c r="C17" s="6">
        <v>23.149899999999999</v>
      </c>
      <c r="D17" s="6">
        <v>21.229900000000001</v>
      </c>
      <c r="E17" s="6">
        <v>19.4376</v>
      </c>
      <c r="F17" s="6">
        <v>19.2133</v>
      </c>
    </row>
    <row r="18" spans="1:6">
      <c r="A18" s="3" t="s">
        <v>458</v>
      </c>
      <c r="B18" s="5">
        <v>56.267499999999998</v>
      </c>
      <c r="C18" s="5">
        <v>53.878799999999998</v>
      </c>
      <c r="D18" s="5">
        <v>47.540399999999998</v>
      </c>
      <c r="E18" s="5">
        <v>45.971299999999999</v>
      </c>
      <c r="F18" s="5">
        <v>46.056199999999997</v>
      </c>
    </row>
    <row r="19" spans="1:6">
      <c r="A19" s="3" t="s">
        <v>459</v>
      </c>
      <c r="B19" s="6">
        <v>3.6627000000000001</v>
      </c>
      <c r="C19" s="6">
        <v>2.8153000000000001</v>
      </c>
      <c r="D19" s="6">
        <v>2.0882999999999998</v>
      </c>
      <c r="E19" s="6">
        <v>1.6152</v>
      </c>
      <c r="F19" s="6">
        <v>1.5213000000000001</v>
      </c>
    </row>
    <row r="20" spans="1:6">
      <c r="A20" s="3" t="s">
        <v>460</v>
      </c>
      <c r="B20" s="5">
        <v>59.8491</v>
      </c>
      <c r="C20" s="5">
        <v>65.602400000000003</v>
      </c>
      <c r="D20" s="5">
        <v>75.600899999999996</v>
      </c>
      <c r="E20" s="5">
        <v>85.773799999999994</v>
      </c>
      <c r="F20" s="5">
        <v>89.093400000000003</v>
      </c>
    </row>
    <row r="21" spans="1:6">
      <c r="A21" s="3" t="s">
        <v>461</v>
      </c>
      <c r="B21" s="6">
        <v>96.555199999999999</v>
      </c>
      <c r="C21" s="6">
        <v>95.63</v>
      </c>
      <c r="D21" s="6">
        <v>95.813999999999993</v>
      </c>
      <c r="E21" s="6">
        <v>96.241600000000005</v>
      </c>
      <c r="F21" s="6">
        <v>95.066100000000006</v>
      </c>
    </row>
    <row r="22" spans="1:6">
      <c r="A22" s="3" t="s">
        <v>462</v>
      </c>
      <c r="B22" s="5">
        <v>0.81820000000000004</v>
      </c>
      <c r="C22" s="5">
        <v>1.6066</v>
      </c>
      <c r="D22" s="5">
        <v>1.587</v>
      </c>
      <c r="E22" s="5">
        <v>1.6143000000000001</v>
      </c>
      <c r="F22" s="5">
        <v>3.0470000000000002</v>
      </c>
    </row>
    <row r="23" spans="1:6">
      <c r="A23" s="3" t="s">
        <v>463</v>
      </c>
      <c r="B23" s="6">
        <v>94.233099999999993</v>
      </c>
      <c r="C23" s="6">
        <v>95.885199999999998</v>
      </c>
      <c r="D23" s="6">
        <v>97.311999999999998</v>
      </c>
      <c r="E23" s="6">
        <v>98.151700000000005</v>
      </c>
      <c r="F23" s="6">
        <v>98.321100000000001</v>
      </c>
    </row>
    <row r="24" spans="1:6">
      <c r="A24" s="3" t="s">
        <v>464</v>
      </c>
      <c r="B24" s="5">
        <v>5.7668999999999997</v>
      </c>
      <c r="C24" s="5">
        <v>4.1147999999999998</v>
      </c>
      <c r="D24" s="5">
        <v>2.6880000000000002</v>
      </c>
      <c r="E24" s="5">
        <v>1.8483000000000001</v>
      </c>
      <c r="F24" s="5">
        <v>1.6789000000000001</v>
      </c>
    </row>
    <row r="25" spans="1:6">
      <c r="A25" s="3" t="s">
        <v>465</v>
      </c>
      <c r="B25" s="6">
        <v>52.748199999999997</v>
      </c>
      <c r="C25" s="6">
        <v>39.657499999999999</v>
      </c>
      <c r="D25" s="6">
        <v>38.299100000000003</v>
      </c>
      <c r="E25" s="6">
        <v>36.856900000000003</v>
      </c>
      <c r="F25" s="6">
        <v>37.004800000000003</v>
      </c>
    </row>
    <row r="26" spans="1:6">
      <c r="A26" s="3" t="s">
        <v>466</v>
      </c>
      <c r="B26" s="5"/>
      <c r="C26" s="5"/>
      <c r="D26" s="5"/>
      <c r="E26" s="5"/>
      <c r="F26" s="5"/>
    </row>
    <row r="27" spans="1:6">
      <c r="A27" s="3" t="s">
        <v>467</v>
      </c>
      <c r="B27" s="6">
        <v>1.8962000000000001</v>
      </c>
      <c r="C27" s="6">
        <v>2.0068000000000001</v>
      </c>
      <c r="D27" s="6">
        <v>1.8795999999999999</v>
      </c>
      <c r="E27" s="6">
        <v>1.7809999999999999</v>
      </c>
      <c r="F27" s="6">
        <v>1.7464</v>
      </c>
    </row>
    <row r="28" spans="1:6">
      <c r="A28" s="3" t="s">
        <v>468</v>
      </c>
      <c r="B28" s="5">
        <v>1.3757999999999999</v>
      </c>
      <c r="C28" s="5">
        <v>1.5981000000000001</v>
      </c>
      <c r="D28" s="5">
        <v>1.5152000000000001</v>
      </c>
      <c r="E28" s="5">
        <v>1.4535</v>
      </c>
      <c r="F28" s="5">
        <v>1.4509000000000001</v>
      </c>
    </row>
    <row r="29" spans="1:6">
      <c r="A29" s="3" t="s">
        <v>469</v>
      </c>
      <c r="B29" s="6">
        <v>1.1551</v>
      </c>
      <c r="C29" s="6">
        <v>1.3826000000000001</v>
      </c>
      <c r="D29" s="6">
        <v>1.3338000000000001</v>
      </c>
      <c r="E29" s="6">
        <v>1.2789999999999999</v>
      </c>
      <c r="F29" s="6">
        <v>1.2601</v>
      </c>
    </row>
    <row r="30" spans="1:6">
      <c r="A30" s="3" t="s">
        <v>470</v>
      </c>
      <c r="B30" s="5">
        <v>0.59009999999999996</v>
      </c>
      <c r="C30" s="5">
        <v>0.76300000000000001</v>
      </c>
      <c r="D30" s="5">
        <v>0.75439999999999996</v>
      </c>
      <c r="E30" s="5">
        <v>0.7087</v>
      </c>
      <c r="F30" s="5">
        <v>0.6472</v>
      </c>
    </row>
    <row r="31" spans="1:6">
      <c r="A31" s="3" t="s">
        <v>471</v>
      </c>
      <c r="B31" s="6">
        <v>55.5717</v>
      </c>
      <c r="C31" s="6">
        <v>125.9541</v>
      </c>
      <c r="D31" s="6">
        <v>204.03229999999999</v>
      </c>
      <c r="E31" s="6">
        <v>124.5108</v>
      </c>
      <c r="F31" s="6">
        <v>82.527100000000004</v>
      </c>
    </row>
    <row r="32" spans="1:6">
      <c r="A32" s="3" t="s">
        <v>472</v>
      </c>
      <c r="B32" s="5">
        <v>111.8959</v>
      </c>
      <c r="C32" s="5">
        <v>209.02809999999999</v>
      </c>
      <c r="D32" s="5">
        <v>349.72050000000002</v>
      </c>
      <c r="E32" s="5">
        <v>315.31709999999998</v>
      </c>
      <c r="F32" s="5">
        <v>201.20429999999999</v>
      </c>
    </row>
    <row r="33" spans="1:6">
      <c r="A33" s="3" t="s">
        <v>473</v>
      </c>
      <c r="B33" s="6">
        <v>0.61829999999999996</v>
      </c>
      <c r="C33" s="6">
        <v>0.66500000000000004</v>
      </c>
      <c r="D33" s="6">
        <v>0.75639999999999996</v>
      </c>
      <c r="E33" s="6">
        <v>0.8548</v>
      </c>
      <c r="F33" s="6">
        <v>0.88849999999999996</v>
      </c>
    </row>
    <row r="34" spans="1:6">
      <c r="A34" s="3" t="s">
        <v>474</v>
      </c>
      <c r="B34" s="5">
        <v>1.5745</v>
      </c>
      <c r="C34" s="5">
        <v>1.4616</v>
      </c>
      <c r="D34" s="5">
        <v>1.2871999999999999</v>
      </c>
      <c r="E34" s="5">
        <v>1.1443000000000001</v>
      </c>
      <c r="F34" s="5">
        <v>1.1035999999999999</v>
      </c>
    </row>
    <row r="35" spans="1:6">
      <c r="A35" s="3" t="s">
        <v>475</v>
      </c>
      <c r="B35" s="6">
        <v>118.0164</v>
      </c>
      <c r="C35" s="6">
        <v>59.5242</v>
      </c>
      <c r="D35" s="6">
        <v>60.372799999999998</v>
      </c>
      <c r="E35" s="6">
        <v>59.616799999999998</v>
      </c>
      <c r="F35" s="6">
        <v>31.1998</v>
      </c>
    </row>
    <row r="36" spans="1:6">
      <c r="A36" s="3" t="s">
        <v>476</v>
      </c>
      <c r="B36" s="5">
        <v>1.4726999999999999</v>
      </c>
      <c r="C36" s="5">
        <v>1.349</v>
      </c>
      <c r="D36" s="5">
        <v>1.1039000000000001</v>
      </c>
      <c r="E36" s="5">
        <v>0.99750000000000005</v>
      </c>
      <c r="F36" s="5">
        <v>0.97889999999999999</v>
      </c>
    </row>
    <row r="37" spans="1:6">
      <c r="A37" s="3" t="s">
        <v>477</v>
      </c>
      <c r="B37" s="6">
        <v>110.3862</v>
      </c>
      <c r="C37" s="6">
        <v>54.939799999999998</v>
      </c>
      <c r="D37" s="6">
        <v>51.777900000000002</v>
      </c>
      <c r="E37" s="6">
        <v>51.967599999999997</v>
      </c>
      <c r="F37" s="6">
        <v>27.6754</v>
      </c>
    </row>
    <row r="38" spans="1:6">
      <c r="A38" s="3" t="s">
        <v>478</v>
      </c>
      <c r="B38" s="5"/>
      <c r="C38" s="5"/>
      <c r="D38" s="5"/>
      <c r="E38" s="5"/>
      <c r="F38" s="5"/>
    </row>
    <row r="39" spans="1:6">
      <c r="A39" s="3" t="s">
        <v>479</v>
      </c>
      <c r="B39" s="6">
        <v>0.28160000000000002</v>
      </c>
      <c r="C39" s="6">
        <v>0.2326</v>
      </c>
      <c r="D39" s="6">
        <v>0.24129999999999999</v>
      </c>
      <c r="E39" s="6">
        <v>0.24360000000000001</v>
      </c>
      <c r="F39" s="6">
        <v>0.28420000000000001</v>
      </c>
    </row>
    <row r="40" spans="1:6">
      <c r="A40" s="3" t="s">
        <v>480</v>
      </c>
      <c r="B40" s="5">
        <v>7.2099999999999997E-2</v>
      </c>
      <c r="C40" s="5">
        <v>0.1681</v>
      </c>
      <c r="D40" s="5">
        <v>0.28160000000000002</v>
      </c>
      <c r="E40" s="5">
        <v>0.2276</v>
      </c>
      <c r="F40" s="5">
        <v>0.15909999999999999</v>
      </c>
    </row>
    <row r="41" spans="1:6">
      <c r="A41" s="3" t="s">
        <v>481</v>
      </c>
      <c r="B41" s="6">
        <v>5.4058000000000002</v>
      </c>
      <c r="C41" s="6">
        <v>6.8465999999999996</v>
      </c>
      <c r="D41" s="6">
        <v>13.2098</v>
      </c>
      <c r="E41" s="6">
        <v>11.858599999999999</v>
      </c>
      <c r="F41" s="6">
        <v>4.4992999999999999</v>
      </c>
    </row>
    <row r="42" spans="1:6">
      <c r="A42" s="3" t="s">
        <v>482</v>
      </c>
      <c r="B42" s="5">
        <v>7.6499999999999999E-2</v>
      </c>
      <c r="C42" s="5">
        <v>0.17530000000000001</v>
      </c>
      <c r="D42" s="5">
        <v>0.28939999999999999</v>
      </c>
      <c r="E42" s="5">
        <v>0.2319</v>
      </c>
      <c r="F42" s="5">
        <v>0.16189999999999999</v>
      </c>
    </row>
    <row r="43" spans="1:6">
      <c r="A43" s="3" t="s">
        <v>483</v>
      </c>
      <c r="B43" s="6"/>
      <c r="C43" s="6"/>
      <c r="D43" s="6"/>
      <c r="E43" s="6"/>
      <c r="F43" s="6"/>
    </row>
    <row r="44" spans="1:6">
      <c r="A44" s="3" t="s">
        <v>484</v>
      </c>
      <c r="B44" s="5">
        <v>1.2505999999999999</v>
      </c>
      <c r="C44" s="5">
        <v>4.0856000000000003</v>
      </c>
      <c r="D44" s="5">
        <v>10.4777</v>
      </c>
      <c r="E44" s="5">
        <v>12.315300000000001</v>
      </c>
      <c r="F44" s="5">
        <v>9.4792000000000005</v>
      </c>
    </row>
    <row r="45" spans="1:6">
      <c r="A45" s="3" t="s">
        <v>485</v>
      </c>
      <c r="B45" s="6">
        <v>-3.3803999999999998</v>
      </c>
      <c r="C45" s="6">
        <v>10.0611</v>
      </c>
      <c r="D45" s="6">
        <v>19.399999999999999</v>
      </c>
      <c r="E45" s="6">
        <v>7.1295999999999999</v>
      </c>
      <c r="F45" s="6">
        <v>7.1951999999999998</v>
      </c>
    </row>
    <row r="46" spans="1:6">
      <c r="A46" s="3" t="s">
        <v>486</v>
      </c>
      <c r="B46" s="5">
        <v>-3.1855000000000002</v>
      </c>
      <c r="C46" s="5">
        <v>9.6471</v>
      </c>
      <c r="D46" s="5">
        <v>18.878499999999999</v>
      </c>
      <c r="E46" s="5">
        <v>6.9977999999999998</v>
      </c>
      <c r="F46" s="5">
        <v>7.0743999999999998</v>
      </c>
    </row>
    <row r="47" spans="1:6">
      <c r="A47" s="3" t="s">
        <v>487</v>
      </c>
      <c r="B47" s="6"/>
      <c r="C47" s="6"/>
      <c r="D47" s="6"/>
      <c r="E47" s="6"/>
      <c r="F47" s="6"/>
    </row>
    <row r="48" spans="1:6">
      <c r="A48" s="3" t="s">
        <v>488</v>
      </c>
      <c r="B48" s="5">
        <v>6.83E-2</v>
      </c>
      <c r="C48" s="5">
        <v>4.2599999999999999E-2</v>
      </c>
      <c r="D48" s="5">
        <v>3.1399999999999997E-2</v>
      </c>
      <c r="E48" s="5">
        <v>2.41E-2</v>
      </c>
      <c r="F48" s="5">
        <v>2.29E-2</v>
      </c>
    </row>
    <row r="49" spans="1:6">
      <c r="A49" s="3" t="s">
        <v>489</v>
      </c>
      <c r="B49" s="6">
        <v>0.1177</v>
      </c>
      <c r="C49" s="6">
        <v>9.9699999999999997E-2</v>
      </c>
      <c r="D49" s="6">
        <v>0.44940000000000002</v>
      </c>
      <c r="E49" s="6">
        <v>0.31659999999999999</v>
      </c>
      <c r="F49" s="6">
        <v>0.4738</v>
      </c>
    </row>
    <row r="50" spans="1:6">
      <c r="A50" s="3" t="s">
        <v>490</v>
      </c>
      <c r="B50" s="5">
        <v>67.901899999999998</v>
      </c>
      <c r="C50" s="5">
        <v>74.1267</v>
      </c>
      <c r="D50" s="5">
        <v>90.585099999999997</v>
      </c>
      <c r="E50" s="5">
        <v>100.25190000000001</v>
      </c>
      <c r="F50" s="5">
        <v>102.1541</v>
      </c>
    </row>
    <row r="51" spans="1:6">
      <c r="A51" s="3" t="s">
        <v>491</v>
      </c>
      <c r="B51" s="6">
        <v>-5.7373000000000003</v>
      </c>
      <c r="C51" s="6">
        <v>-6.1433</v>
      </c>
      <c r="D51" s="6">
        <v>-5.7355</v>
      </c>
      <c r="E51" s="6">
        <v>-5.5823</v>
      </c>
      <c r="F51" s="6">
        <v>-3.1598000000000002</v>
      </c>
    </row>
    <row r="52" spans="1:6">
      <c r="A52" s="3" t="s">
        <v>492</v>
      </c>
      <c r="B52" s="5">
        <v>0.1404</v>
      </c>
      <c r="C52" s="5">
        <v>0.2412</v>
      </c>
      <c r="D52" s="5">
        <v>0.38290000000000002</v>
      </c>
      <c r="E52" s="5">
        <v>0.30420000000000003</v>
      </c>
      <c r="F52" s="5">
        <v>0.17180000000000001</v>
      </c>
    </row>
    <row r="53" spans="1:6">
      <c r="A53" s="3" t="s">
        <v>493</v>
      </c>
      <c r="B53" s="6">
        <v>21.105599999999999</v>
      </c>
      <c r="C53" s="6">
        <v>9.4713999999999992</v>
      </c>
      <c r="D53" s="6">
        <v>11.3201</v>
      </c>
      <c r="E53" s="6">
        <v>12.6904</v>
      </c>
      <c r="F53" s="6">
        <v>8.0360999999999994</v>
      </c>
    </row>
    <row r="54" spans="1:6">
      <c r="A54" s="3" t="s">
        <v>494</v>
      </c>
      <c r="B54" s="5">
        <v>0.4713</v>
      </c>
      <c r="C54" s="5">
        <v>0.59540000000000004</v>
      </c>
      <c r="D54" s="5">
        <v>0.60170000000000001</v>
      </c>
      <c r="E54" s="5">
        <v>0.76759999999999995</v>
      </c>
      <c r="F54" s="5">
        <v>0.70760000000000001</v>
      </c>
    </row>
    <row r="55" spans="1:6">
      <c r="A55" s="3" t="s">
        <v>495</v>
      </c>
      <c r="B55" s="6"/>
      <c r="C55" s="6"/>
      <c r="D55" s="6"/>
      <c r="E55" s="6"/>
      <c r="F55" s="6"/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params</vt:lpstr>
      <vt:lpstr>002028_SZ__IS</vt:lpstr>
      <vt:lpstr>002028_SZ__BS</vt:lpstr>
      <vt:lpstr>002028_SZ__CFS</vt:lpstr>
      <vt:lpstr>002028_SZ__FinaAbsRP</vt:lpstr>
      <vt:lpstr>002028_SZ__PS</vt:lpstr>
      <vt:lpstr>002028_SZ__Grow</vt:lpstr>
      <vt:lpstr>002028_SZ__Oper</vt:lpstr>
      <vt:lpstr>002028_SZ__Solv</vt:lpstr>
      <vt:lpstr>002028_SZ__Prof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桁 张</cp:lastModifiedBy>
  <dcterms:created xsi:type="dcterms:W3CDTF">2026-05-20T16:57:27Z</dcterms:created>
  <dcterms:modified xsi:type="dcterms:W3CDTF">2026-05-20T16:57:37Z</dcterms:modified>
</cp:coreProperties>
</file>