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353DE1B276F72949/投研/创新药/"/>
    </mc:Choice>
  </mc:AlternateContent>
  <xr:revisionPtr revIDLastSave="66" documentId="8_{0AB9A1E7-96C1-4F53-B063-B3A071B71B79}" xr6:coauthVersionLast="47" xr6:coauthVersionMax="47" xr10:uidLastSave="{21BFFD5A-853D-4630-AF50-9DA86B84F07B}"/>
  <bookViews>
    <workbookView xWindow="-98" yWindow="-98" windowWidth="21795" windowHeight="12975" xr2:uid="{00000000-000D-0000-FFFF-FFFF00000000}"/>
  </bookViews>
  <sheets>
    <sheet name="全量" sheetId="1" r:id="rId1"/>
    <sheet name="收入预测" sheetId="2" r:id="rId2"/>
    <sheet name="PS及备注" sheetId="3" r:id="rId3"/>
    <sheet name="说明" sheetId="4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3" l="1"/>
  <c r="I51" i="3"/>
  <c r="H51" i="3"/>
  <c r="G51" i="3"/>
  <c r="F51" i="3"/>
  <c r="E51" i="3"/>
  <c r="D51" i="3"/>
  <c r="J50" i="3"/>
  <c r="I50" i="3"/>
  <c r="H50" i="3"/>
  <c r="G50" i="3"/>
  <c r="F50" i="3"/>
  <c r="E50" i="3"/>
  <c r="D50" i="3"/>
  <c r="J49" i="3"/>
  <c r="I49" i="3"/>
  <c r="H49" i="3"/>
  <c r="G49" i="3"/>
  <c r="F49" i="3"/>
  <c r="E49" i="3"/>
  <c r="D49" i="3"/>
  <c r="J48" i="3"/>
  <c r="I48" i="3"/>
  <c r="H48" i="3"/>
  <c r="G48" i="3"/>
  <c r="F48" i="3"/>
  <c r="E48" i="3"/>
  <c r="D48" i="3"/>
  <c r="J47" i="3"/>
  <c r="I47" i="3"/>
  <c r="H47" i="3"/>
  <c r="G47" i="3"/>
  <c r="F47" i="3"/>
  <c r="E47" i="3"/>
  <c r="D47" i="3"/>
  <c r="J46" i="3"/>
  <c r="I46" i="3"/>
  <c r="H46" i="3"/>
  <c r="G46" i="3"/>
  <c r="F46" i="3"/>
  <c r="E46" i="3"/>
  <c r="D46" i="3"/>
  <c r="J45" i="3"/>
  <c r="I45" i="3"/>
  <c r="H45" i="3"/>
  <c r="G45" i="3"/>
  <c r="F45" i="3"/>
  <c r="E45" i="3"/>
  <c r="D45" i="3"/>
  <c r="J44" i="3"/>
  <c r="I44" i="3"/>
  <c r="H44" i="3"/>
  <c r="G44" i="3"/>
  <c r="F44" i="3"/>
  <c r="E44" i="3"/>
  <c r="D44" i="3"/>
  <c r="J43" i="3"/>
  <c r="I43" i="3"/>
  <c r="H43" i="3"/>
  <c r="G43" i="3"/>
  <c r="F43" i="3"/>
  <c r="E43" i="3"/>
  <c r="D43" i="3"/>
  <c r="J42" i="3"/>
  <c r="I42" i="3"/>
  <c r="H42" i="3"/>
  <c r="G42" i="3"/>
  <c r="F42" i="3"/>
  <c r="E42" i="3"/>
  <c r="D42" i="3"/>
  <c r="J41" i="3"/>
  <c r="I41" i="3"/>
  <c r="H41" i="3"/>
  <c r="G41" i="3"/>
  <c r="F41" i="3"/>
  <c r="E41" i="3"/>
  <c r="D41" i="3"/>
  <c r="J40" i="3"/>
  <c r="I40" i="3"/>
  <c r="H40" i="3"/>
  <c r="G40" i="3"/>
  <c r="F40" i="3"/>
  <c r="E40" i="3"/>
  <c r="D40" i="3"/>
  <c r="J39" i="3"/>
  <c r="I39" i="3"/>
  <c r="H39" i="3"/>
  <c r="G39" i="3"/>
  <c r="F39" i="3"/>
  <c r="E39" i="3"/>
  <c r="D39" i="3"/>
  <c r="J38" i="3"/>
  <c r="I38" i="3"/>
  <c r="H38" i="3"/>
  <c r="G38" i="3"/>
  <c r="F38" i="3"/>
  <c r="E38" i="3"/>
  <c r="D38" i="3"/>
  <c r="J37" i="3"/>
  <c r="I37" i="3"/>
  <c r="H37" i="3"/>
  <c r="G37" i="3"/>
  <c r="F37" i="3"/>
  <c r="E37" i="3"/>
  <c r="D37" i="3"/>
  <c r="J36" i="3"/>
  <c r="I36" i="3"/>
  <c r="H36" i="3"/>
  <c r="G36" i="3"/>
  <c r="F36" i="3"/>
  <c r="E36" i="3"/>
  <c r="D36" i="3"/>
  <c r="J35" i="3"/>
  <c r="I35" i="3"/>
  <c r="H35" i="3"/>
  <c r="G35" i="3"/>
  <c r="F35" i="3"/>
  <c r="E35" i="3"/>
  <c r="D35" i="3"/>
  <c r="J34" i="3"/>
  <c r="I34" i="3"/>
  <c r="H34" i="3"/>
  <c r="G34" i="3"/>
  <c r="F34" i="3"/>
  <c r="E34" i="3"/>
  <c r="D34" i="3"/>
  <c r="J33" i="3"/>
  <c r="I33" i="3"/>
  <c r="H33" i="3"/>
  <c r="G33" i="3"/>
  <c r="F33" i="3"/>
  <c r="E33" i="3"/>
  <c r="D33" i="3"/>
  <c r="J32" i="3"/>
  <c r="I32" i="3"/>
  <c r="H32" i="3"/>
  <c r="G32" i="3"/>
  <c r="F32" i="3"/>
  <c r="E32" i="3"/>
  <c r="D32" i="3"/>
  <c r="J31" i="3"/>
  <c r="I31" i="3"/>
  <c r="H31" i="3"/>
  <c r="G31" i="3"/>
  <c r="F31" i="3"/>
  <c r="E31" i="3"/>
  <c r="D31" i="3"/>
  <c r="J30" i="3"/>
  <c r="I30" i="3"/>
  <c r="H30" i="3"/>
  <c r="G30" i="3"/>
  <c r="F30" i="3"/>
  <c r="E30" i="3"/>
  <c r="D30" i="3"/>
  <c r="J29" i="3"/>
  <c r="I29" i="3"/>
  <c r="H29" i="3"/>
  <c r="G29" i="3"/>
  <c r="F29" i="3"/>
  <c r="E29" i="3"/>
  <c r="D29" i="3"/>
  <c r="J28" i="3"/>
  <c r="I28" i="3"/>
  <c r="H28" i="3"/>
  <c r="G28" i="3"/>
  <c r="F28" i="3"/>
  <c r="E28" i="3"/>
  <c r="D28" i="3"/>
  <c r="J27" i="3"/>
  <c r="I27" i="3"/>
  <c r="H27" i="3"/>
  <c r="G27" i="3"/>
  <c r="F27" i="3"/>
  <c r="E27" i="3"/>
  <c r="D27" i="3"/>
  <c r="J26" i="3"/>
  <c r="I26" i="3"/>
  <c r="H26" i="3"/>
  <c r="G26" i="3"/>
  <c r="F26" i="3"/>
  <c r="E26" i="3"/>
  <c r="D26" i="3"/>
  <c r="J25" i="3"/>
  <c r="I25" i="3"/>
  <c r="H25" i="3"/>
  <c r="G25" i="3"/>
  <c r="F25" i="3"/>
  <c r="E25" i="3"/>
  <c r="D25" i="3"/>
  <c r="J24" i="3"/>
  <c r="I24" i="3"/>
  <c r="H24" i="3"/>
  <c r="G24" i="3"/>
  <c r="F24" i="3"/>
  <c r="E24" i="3"/>
  <c r="D24" i="3"/>
  <c r="J23" i="3"/>
  <c r="I23" i="3"/>
  <c r="H23" i="3"/>
  <c r="G23" i="3"/>
  <c r="F23" i="3"/>
  <c r="E23" i="3"/>
  <c r="D23" i="3"/>
  <c r="J22" i="3"/>
  <c r="I22" i="3"/>
  <c r="H22" i="3"/>
  <c r="G22" i="3"/>
  <c r="F22" i="3"/>
  <c r="E22" i="3"/>
  <c r="D22" i="3"/>
  <c r="J21" i="3"/>
  <c r="I21" i="3"/>
  <c r="H21" i="3"/>
  <c r="G21" i="3"/>
  <c r="F21" i="3"/>
  <c r="E21" i="3"/>
  <c r="D21" i="3"/>
  <c r="J20" i="3"/>
  <c r="I20" i="3"/>
  <c r="H20" i="3"/>
  <c r="G20" i="3"/>
  <c r="F20" i="3"/>
  <c r="E20" i="3"/>
  <c r="D20" i="3"/>
  <c r="J19" i="3"/>
  <c r="I19" i="3"/>
  <c r="H19" i="3"/>
  <c r="G19" i="3"/>
  <c r="F19" i="3"/>
  <c r="E19" i="3"/>
  <c r="D19" i="3"/>
  <c r="J18" i="3"/>
  <c r="I18" i="3"/>
  <c r="H18" i="3"/>
  <c r="G18" i="3"/>
  <c r="F18" i="3"/>
  <c r="E18" i="3"/>
  <c r="D18" i="3"/>
  <c r="J17" i="3"/>
  <c r="I17" i="3"/>
  <c r="H17" i="3"/>
  <c r="G17" i="3"/>
  <c r="F17" i="3"/>
  <c r="E17" i="3"/>
  <c r="D17" i="3"/>
  <c r="J16" i="3"/>
  <c r="I16" i="3"/>
  <c r="H16" i="3"/>
  <c r="G16" i="3"/>
  <c r="F16" i="3"/>
  <c r="E16" i="3"/>
  <c r="D16" i="3"/>
  <c r="J15" i="3"/>
  <c r="I15" i="3"/>
  <c r="H15" i="3"/>
  <c r="G15" i="3"/>
  <c r="F15" i="3"/>
  <c r="E15" i="3"/>
  <c r="D15" i="3"/>
  <c r="J14" i="3"/>
  <c r="I14" i="3"/>
  <c r="H14" i="3"/>
  <c r="G14" i="3"/>
  <c r="F14" i="3"/>
  <c r="E14" i="3"/>
  <c r="D14" i="3"/>
  <c r="J13" i="3"/>
  <c r="I13" i="3"/>
  <c r="H13" i="3"/>
  <c r="G13" i="3"/>
  <c r="F13" i="3"/>
  <c r="E13" i="3"/>
  <c r="D13" i="3"/>
  <c r="J12" i="3"/>
  <c r="I12" i="3"/>
  <c r="H12" i="3"/>
  <c r="G12" i="3"/>
  <c r="F12" i="3"/>
  <c r="E12" i="3"/>
  <c r="D12" i="3"/>
  <c r="J11" i="3"/>
  <c r="I11" i="3"/>
  <c r="H11" i="3"/>
  <c r="G11" i="3"/>
  <c r="F11" i="3"/>
  <c r="E11" i="3"/>
  <c r="D11" i="3"/>
  <c r="J10" i="3"/>
  <c r="I10" i="3"/>
  <c r="H10" i="3"/>
  <c r="G10" i="3"/>
  <c r="F10" i="3"/>
  <c r="E10" i="3"/>
  <c r="D10" i="3"/>
  <c r="J9" i="3"/>
  <c r="I9" i="3"/>
  <c r="H9" i="3"/>
  <c r="G9" i="3"/>
  <c r="F9" i="3"/>
  <c r="E9" i="3"/>
  <c r="D9" i="3"/>
  <c r="J8" i="3"/>
  <c r="I8" i="3"/>
  <c r="H8" i="3"/>
  <c r="G8" i="3"/>
  <c r="F8" i="3"/>
  <c r="E8" i="3"/>
  <c r="D8" i="3"/>
  <c r="J7" i="3"/>
  <c r="I7" i="3"/>
  <c r="H7" i="3"/>
  <c r="G7" i="3"/>
  <c r="F7" i="3"/>
  <c r="E7" i="3"/>
  <c r="D7" i="3"/>
  <c r="J6" i="3"/>
  <c r="I6" i="3"/>
  <c r="H6" i="3"/>
  <c r="G6" i="3"/>
  <c r="F6" i="3"/>
  <c r="E6" i="3"/>
  <c r="D6" i="3"/>
  <c r="J5" i="3"/>
  <c r="I5" i="3"/>
  <c r="H5" i="3"/>
  <c r="G5" i="3"/>
  <c r="F5" i="3"/>
  <c r="E5" i="3"/>
  <c r="D5" i="3"/>
  <c r="J4" i="3"/>
  <c r="I4" i="3"/>
  <c r="H4" i="3"/>
  <c r="G4" i="3"/>
  <c r="F4" i="3"/>
  <c r="E4" i="3"/>
  <c r="D4" i="3"/>
  <c r="J3" i="3"/>
  <c r="I3" i="3"/>
  <c r="H3" i="3"/>
  <c r="G3" i="3"/>
  <c r="F3" i="3"/>
  <c r="E3" i="3"/>
  <c r="D3" i="3"/>
  <c r="J2" i="3"/>
  <c r="I2" i="3"/>
  <c r="H2" i="3"/>
  <c r="G2" i="3"/>
  <c r="F2" i="3"/>
  <c r="E2" i="3"/>
  <c r="D2" i="3"/>
  <c r="W50" i="1"/>
  <c r="V50" i="1"/>
  <c r="U50" i="1"/>
  <c r="T48" i="1"/>
  <c r="S48" i="1"/>
  <c r="R48" i="1"/>
  <c r="Q48" i="1"/>
  <c r="T46" i="1"/>
  <c r="S46" i="1"/>
  <c r="R46" i="1"/>
  <c r="Q46" i="1"/>
  <c r="S45" i="1"/>
  <c r="R45" i="1"/>
  <c r="Q45" i="1"/>
  <c r="R43" i="1"/>
  <c r="Q43" i="1"/>
  <c r="Q41" i="1"/>
  <c r="R40" i="1"/>
  <c r="Q40" i="1"/>
  <c r="Q39" i="1"/>
  <c r="Q38" i="1"/>
  <c r="R36" i="1"/>
  <c r="Q36" i="1"/>
  <c r="S35" i="1"/>
  <c r="R35" i="1"/>
  <c r="Q35" i="1"/>
  <c r="R32" i="1"/>
  <c r="Q32" i="1"/>
  <c r="T31" i="1"/>
  <c r="S31" i="1"/>
  <c r="R31" i="1"/>
  <c r="Q31" i="1"/>
  <c r="T29" i="1"/>
  <c r="S29" i="1"/>
  <c r="R29" i="1"/>
  <c r="Q29" i="1"/>
  <c r="R18" i="1"/>
  <c r="Q18" i="1"/>
  <c r="S17" i="1"/>
  <c r="R17" i="1"/>
  <c r="Q17" i="1"/>
  <c r="Q12" i="1"/>
  <c r="Q8" i="1"/>
  <c r="C3" i="1"/>
  <c r="C11" i="1"/>
  <c r="C19" i="1"/>
  <c r="C27" i="1"/>
  <c r="C35" i="1"/>
  <c r="C43" i="1"/>
  <c r="C22" i="1"/>
  <c r="C38" i="1"/>
  <c r="C15" i="1"/>
  <c r="C39" i="1"/>
  <c r="C16" i="1"/>
  <c r="C32" i="1"/>
  <c r="C25" i="1"/>
  <c r="C41" i="1"/>
  <c r="C26" i="1"/>
  <c r="C50" i="1"/>
  <c r="C4" i="1"/>
  <c r="C12" i="1"/>
  <c r="C20" i="1"/>
  <c r="C28" i="1"/>
  <c r="C36" i="1"/>
  <c r="C44" i="1"/>
  <c r="C14" i="1"/>
  <c r="C30" i="1"/>
  <c r="C46" i="1"/>
  <c r="C23" i="1"/>
  <c r="C47" i="1"/>
  <c r="C24" i="1"/>
  <c r="C48" i="1"/>
  <c r="C9" i="1"/>
  <c r="C33" i="1"/>
  <c r="C18" i="1"/>
  <c r="C34" i="1"/>
  <c r="C5" i="1"/>
  <c r="C13" i="1"/>
  <c r="C21" i="1"/>
  <c r="C29" i="1"/>
  <c r="C37" i="1"/>
  <c r="C45" i="1"/>
  <c r="C6" i="1"/>
  <c r="C7" i="1"/>
  <c r="C31" i="1"/>
  <c r="C8" i="1"/>
  <c r="C40" i="1"/>
  <c r="C17" i="1"/>
  <c r="C49" i="1"/>
  <c r="C10" i="1"/>
  <c r="C42" i="1"/>
  <c r="C2" i="1"/>
  <c r="C51" i="1" l="1"/>
  <c r="V51" i="1" s="1"/>
  <c r="R42" i="1"/>
  <c r="Q42" i="1"/>
  <c r="V42" i="1"/>
  <c r="U42" i="1"/>
  <c r="T42" i="1"/>
  <c r="S42" i="1"/>
  <c r="W42" i="1"/>
  <c r="Q25" i="1"/>
  <c r="W25" i="1"/>
  <c r="V25" i="1"/>
  <c r="U25" i="1"/>
  <c r="T25" i="1"/>
  <c r="S25" i="1"/>
  <c r="R25" i="1"/>
  <c r="W41" i="1"/>
  <c r="R41" i="1"/>
  <c r="V41" i="1"/>
  <c r="U41" i="1"/>
  <c r="T41" i="1"/>
  <c r="S41" i="1"/>
  <c r="W40" i="1"/>
  <c r="V40" i="1"/>
  <c r="U40" i="1"/>
  <c r="T40" i="1"/>
  <c r="S40" i="1"/>
  <c r="W35" i="1"/>
  <c r="V35" i="1"/>
  <c r="U35" i="1"/>
  <c r="T35" i="1"/>
  <c r="S50" i="1"/>
  <c r="R50" i="1"/>
  <c r="Q50" i="1"/>
  <c r="T50" i="1"/>
  <c r="R34" i="1"/>
  <c r="Q34" i="1"/>
  <c r="V34" i="1"/>
  <c r="U34" i="1"/>
  <c r="T34" i="1"/>
  <c r="S34" i="1"/>
  <c r="W34" i="1"/>
  <c r="Q49" i="1"/>
  <c r="W49" i="1"/>
  <c r="S49" i="1"/>
  <c r="R49" i="1"/>
  <c r="V49" i="1"/>
  <c r="U49" i="1"/>
  <c r="T49" i="1"/>
  <c r="Q33" i="1"/>
  <c r="W33" i="1"/>
  <c r="R33" i="1"/>
  <c r="V33" i="1"/>
  <c r="U33" i="1"/>
  <c r="T33" i="1"/>
  <c r="S33" i="1"/>
  <c r="W48" i="1"/>
  <c r="V48" i="1"/>
  <c r="U48" i="1"/>
  <c r="S27" i="1"/>
  <c r="R27" i="1"/>
  <c r="Q27" i="1"/>
  <c r="V27" i="1"/>
  <c r="U27" i="1"/>
  <c r="T27" i="1"/>
  <c r="W27" i="1"/>
  <c r="S43" i="1"/>
  <c r="W43" i="1"/>
  <c r="V43" i="1"/>
  <c r="U43" i="1"/>
  <c r="T43" i="1"/>
  <c r="R26" i="1"/>
  <c r="Q26" i="1"/>
  <c r="W26" i="1"/>
  <c r="V26" i="1"/>
  <c r="T26" i="1"/>
  <c r="S26" i="1"/>
  <c r="U26" i="1"/>
  <c r="W32" i="1"/>
  <c r="V32" i="1"/>
  <c r="U32" i="1"/>
  <c r="T32" i="1"/>
  <c r="S32" i="1"/>
  <c r="W24" i="1"/>
  <c r="V24" i="1"/>
  <c r="R24" i="1"/>
  <c r="Q24" i="1"/>
  <c r="U24" i="1"/>
  <c r="T24" i="1"/>
  <c r="S24" i="1"/>
  <c r="W47" i="1"/>
  <c r="V47" i="1"/>
  <c r="U47" i="1"/>
  <c r="S47" i="1"/>
  <c r="R47" i="1"/>
  <c r="Q47" i="1"/>
  <c r="T47" i="1"/>
  <c r="W39" i="1"/>
  <c r="V39" i="1"/>
  <c r="U39" i="1"/>
  <c r="S39" i="1"/>
  <c r="R39" i="1"/>
  <c r="T39" i="1"/>
  <c r="W31" i="1"/>
  <c r="V31" i="1"/>
  <c r="U31" i="1"/>
  <c r="W23" i="1"/>
  <c r="V23" i="1"/>
  <c r="U23" i="1"/>
  <c r="T23" i="1"/>
  <c r="S23" i="1"/>
  <c r="R23" i="1"/>
  <c r="Q23" i="1"/>
  <c r="V46" i="1"/>
  <c r="U46" i="1"/>
  <c r="W46" i="1"/>
  <c r="V38" i="1"/>
  <c r="U38" i="1"/>
  <c r="T38" i="1"/>
  <c r="W38" i="1"/>
  <c r="S38" i="1"/>
  <c r="R38" i="1"/>
  <c r="V30" i="1"/>
  <c r="U30" i="1"/>
  <c r="T30" i="1"/>
  <c r="W30" i="1"/>
  <c r="S30" i="1"/>
  <c r="R30" i="1"/>
  <c r="Q30" i="1"/>
  <c r="V22" i="1"/>
  <c r="U22" i="1"/>
  <c r="T22" i="1"/>
  <c r="R22" i="1"/>
  <c r="Q22" i="1"/>
  <c r="W22" i="1"/>
  <c r="S22" i="1"/>
  <c r="U45" i="1"/>
  <c r="T45" i="1"/>
  <c r="W45" i="1"/>
  <c r="V45" i="1"/>
  <c r="U37" i="1"/>
  <c r="T37" i="1"/>
  <c r="S37" i="1"/>
  <c r="V37" i="1"/>
  <c r="R37" i="1"/>
  <c r="Q37" i="1"/>
  <c r="W37" i="1"/>
  <c r="U29" i="1"/>
  <c r="W29" i="1"/>
  <c r="V29" i="1"/>
  <c r="U21" i="1"/>
  <c r="T21" i="1"/>
  <c r="S21" i="1"/>
  <c r="W21" i="1"/>
  <c r="V21" i="1"/>
  <c r="R21" i="1"/>
  <c r="Q21" i="1"/>
  <c r="T44" i="1"/>
  <c r="S44" i="1"/>
  <c r="R44" i="1"/>
  <c r="Q44" i="1"/>
  <c r="W44" i="1"/>
  <c r="V44" i="1"/>
  <c r="U44" i="1"/>
  <c r="T36" i="1"/>
  <c r="S36" i="1"/>
  <c r="W36" i="1"/>
  <c r="V36" i="1"/>
  <c r="U36" i="1"/>
  <c r="T28" i="1"/>
  <c r="S28" i="1"/>
  <c r="R28" i="1"/>
  <c r="W28" i="1"/>
  <c r="V28" i="1"/>
  <c r="U28" i="1"/>
  <c r="Q28" i="1"/>
  <c r="T20" i="1"/>
  <c r="S20" i="1"/>
  <c r="R20" i="1"/>
  <c r="U20" i="1"/>
  <c r="Q20" i="1"/>
  <c r="W20" i="1"/>
  <c r="V20" i="1"/>
  <c r="W5" i="1"/>
  <c r="V5" i="1"/>
  <c r="U5" i="1"/>
  <c r="T5" i="1"/>
  <c r="S5" i="1"/>
  <c r="R5" i="1"/>
  <c r="Q5" i="1"/>
  <c r="U18" i="1"/>
  <c r="T18" i="1"/>
  <c r="S18" i="1"/>
  <c r="W18" i="1"/>
  <c r="V18" i="1"/>
  <c r="U10" i="1"/>
  <c r="T10" i="1"/>
  <c r="S10" i="1"/>
  <c r="R10" i="1"/>
  <c r="Q10" i="1"/>
  <c r="W10" i="1"/>
  <c r="V10" i="1"/>
  <c r="T9" i="1"/>
  <c r="S9" i="1"/>
  <c r="R9" i="1"/>
  <c r="Q9" i="1"/>
  <c r="W9" i="1"/>
  <c r="V9" i="1"/>
  <c r="U9" i="1"/>
  <c r="S16" i="1"/>
  <c r="R16" i="1"/>
  <c r="Q16" i="1"/>
  <c r="W16" i="1"/>
  <c r="V16" i="1"/>
  <c r="U16" i="1"/>
  <c r="T16" i="1"/>
  <c r="S8" i="1"/>
  <c r="R8" i="1"/>
  <c r="W8" i="1"/>
  <c r="V8" i="1"/>
  <c r="U8" i="1"/>
  <c r="T8" i="1"/>
  <c r="R15" i="1"/>
  <c r="Q15" i="1"/>
  <c r="W15" i="1"/>
  <c r="V15" i="1"/>
  <c r="U15" i="1"/>
  <c r="T15" i="1"/>
  <c r="S15" i="1"/>
  <c r="R7" i="1"/>
  <c r="Q7" i="1"/>
  <c r="W7" i="1"/>
  <c r="V7" i="1"/>
  <c r="U7" i="1"/>
  <c r="T7" i="1"/>
  <c r="S7" i="1"/>
  <c r="Q14" i="1"/>
  <c r="W14" i="1"/>
  <c r="V14" i="1"/>
  <c r="U14" i="1"/>
  <c r="T14" i="1"/>
  <c r="S14" i="1"/>
  <c r="R14" i="1"/>
  <c r="Q6" i="1"/>
  <c r="W6" i="1"/>
  <c r="V6" i="1"/>
  <c r="U6" i="1"/>
  <c r="T6" i="1"/>
  <c r="S6" i="1"/>
  <c r="R6" i="1"/>
  <c r="W13" i="1"/>
  <c r="V13" i="1"/>
  <c r="U13" i="1"/>
  <c r="T13" i="1"/>
  <c r="S13" i="1"/>
  <c r="R13" i="1"/>
  <c r="Q13" i="1"/>
  <c r="W12" i="1"/>
  <c r="V12" i="1"/>
  <c r="U12" i="1"/>
  <c r="T12" i="1"/>
  <c r="S12" i="1"/>
  <c r="R12" i="1"/>
  <c r="W4" i="1"/>
  <c r="V4" i="1"/>
  <c r="U4" i="1"/>
  <c r="T4" i="1"/>
  <c r="S4" i="1"/>
  <c r="R4" i="1"/>
  <c r="Q4" i="1"/>
  <c r="T17" i="1"/>
  <c r="W17" i="1"/>
  <c r="V17" i="1"/>
  <c r="U17" i="1"/>
  <c r="V19" i="1"/>
  <c r="U19" i="1"/>
  <c r="T19" i="1"/>
  <c r="S19" i="1"/>
  <c r="R19" i="1"/>
  <c r="Q19" i="1"/>
  <c r="W19" i="1"/>
  <c r="V11" i="1"/>
  <c r="U11" i="1"/>
  <c r="T11" i="1"/>
  <c r="S11" i="1"/>
  <c r="R11" i="1"/>
  <c r="Q11" i="1"/>
  <c r="W11" i="1"/>
  <c r="T3" i="1"/>
  <c r="S3" i="1"/>
  <c r="R3" i="1"/>
  <c r="Q3" i="1"/>
  <c r="W3" i="1"/>
  <c r="V3" i="1"/>
  <c r="U3" i="1"/>
  <c r="T2" i="1"/>
  <c r="S2" i="1"/>
  <c r="R2" i="1"/>
  <c r="Q2" i="1"/>
  <c r="W2" i="1"/>
  <c r="V2" i="1"/>
  <c r="U2" i="1"/>
  <c r="W51" i="1" l="1"/>
  <c r="U51" i="1"/>
  <c r="R51" i="1"/>
  <c r="T51" i="1"/>
  <c r="Q51" i="1"/>
  <c r="S51" i="1"/>
</calcChain>
</file>

<file path=xl/sharedStrings.xml><?xml version="1.0" encoding="utf-8"?>
<sst xmlns="http://schemas.openxmlformats.org/spreadsheetml/2006/main" count="547" uniqueCount="199">
  <si>
    <t>公司</t>
  </si>
  <si>
    <t>代码</t>
  </si>
  <si>
    <t>最新市值（亿元）</t>
  </si>
  <si>
    <t>2021创新药收入A（亿元）</t>
  </si>
  <si>
    <t>2022创新药收入A（亿元）</t>
  </si>
  <si>
    <t>2022 yoy</t>
  </si>
  <si>
    <t>2023创新药收入A（亿元）</t>
  </si>
  <si>
    <t>2023 yoy</t>
  </si>
  <si>
    <t>2024创新药收入A（亿元）</t>
  </si>
  <si>
    <t>2024 yoy</t>
  </si>
  <si>
    <t>2025创新药收入E（亿元）</t>
  </si>
  <si>
    <t>2025 yoy</t>
  </si>
  <si>
    <t>2026创新药收入E（亿元）</t>
  </si>
  <si>
    <t>2026 yoy</t>
  </si>
  <si>
    <t>2027创新药收入E（亿元）</t>
  </si>
  <si>
    <t>2027 yoy</t>
  </si>
  <si>
    <t>2021创新药PS</t>
  </si>
  <si>
    <t>2022创新药PS</t>
  </si>
  <si>
    <t>2023创新药PS</t>
  </si>
  <si>
    <t>2024创新药PS</t>
  </si>
  <si>
    <t>2025创新药PS</t>
  </si>
  <si>
    <t>2026创新药PS</t>
  </si>
  <si>
    <t>2027创新药PS</t>
  </si>
  <si>
    <t>备注</t>
  </si>
  <si>
    <t>识别说明</t>
  </si>
  <si>
    <t>百济神州</t>
  </si>
  <si>
    <t>6160.HK</t>
  </si>
  <si>
    <t>恒瑞医药</t>
  </si>
  <si>
    <t>600276.SH</t>
  </si>
  <si>
    <t>中国生物制药</t>
  </si>
  <si>
    <t>1177.HK</t>
  </si>
  <si>
    <t>创新产品收入，含 biosimilar</t>
  </si>
  <si>
    <t>2023 yoy按图识别为13.30%，与收入序列不完全匹配</t>
  </si>
  <si>
    <t>信达生物</t>
  </si>
  <si>
    <t>1801.HK</t>
  </si>
  <si>
    <t>含 biosimilar</t>
  </si>
  <si>
    <t>翰森制药</t>
  </si>
  <si>
    <t>3692.HK</t>
  </si>
  <si>
    <t>石药集团</t>
  </si>
  <si>
    <t>1093.HK</t>
  </si>
  <si>
    <t>疑似：？？汉法特</t>
  </si>
  <si>
    <t>备注较模糊；2027 yoy按图似为0.00%</t>
  </si>
  <si>
    <t>传奇生物</t>
  </si>
  <si>
    <t>LEGN.O</t>
  </si>
  <si>
    <t>BCMA-CART销售分成+里程碑</t>
  </si>
  <si>
    <t>先声药业</t>
  </si>
  <si>
    <t>2096.HK</t>
  </si>
  <si>
    <t>疑似：不含XCL家的降钙/降钾材料</t>
  </si>
  <si>
    <t>备注较模糊</t>
  </si>
  <si>
    <t>艾力斯</t>
  </si>
  <si>
    <t>688578.SH</t>
  </si>
  <si>
    <t>伏美替尼、艾弗/艾氟替尼（疑似）</t>
  </si>
  <si>
    <t>复宏汉霖</t>
  </si>
  <si>
    <t>2696.HK</t>
  </si>
  <si>
    <t>斯鲁利单抗，含 biosimilar</t>
  </si>
  <si>
    <t>康方生物</t>
  </si>
  <si>
    <t>9926.HK</t>
  </si>
  <si>
    <t>AK104、AK105</t>
  </si>
  <si>
    <t>特宝生物</t>
  </si>
  <si>
    <t>688278.SH</t>
  </si>
  <si>
    <t>聚乙二醇长效干扰素α2b、长效升白（疑似）</t>
  </si>
  <si>
    <t>贝达药业</t>
  </si>
  <si>
    <t>300558.SZ</t>
  </si>
  <si>
    <t>埃克替尼、恩沙替尼、贝福替尼</t>
  </si>
  <si>
    <t>三生制药</t>
  </si>
  <si>
    <t>1530.HK</t>
  </si>
  <si>
    <t>特比澳，不含三生国健</t>
  </si>
  <si>
    <t>该行与清晰图版本存在差异，按模糊全图识别</t>
  </si>
  <si>
    <t>再鼎医药</t>
  </si>
  <si>
    <t>9688.HK</t>
  </si>
  <si>
    <t>license in</t>
  </si>
  <si>
    <t>华东医药</t>
  </si>
  <si>
    <t>000963.SZ</t>
  </si>
  <si>
    <t>云顶新耀</t>
  </si>
  <si>
    <t>1952.HK</t>
  </si>
  <si>
    <t>耐赋康、依拉环素</t>
  </si>
  <si>
    <t>海思科</t>
  </si>
  <si>
    <t>002653.SZ</t>
  </si>
  <si>
    <t>环泊酚</t>
  </si>
  <si>
    <t>君实生物</t>
  </si>
  <si>
    <t>1877.HK</t>
  </si>
  <si>
    <t>PD-1</t>
  </si>
  <si>
    <t>荣昌生物</t>
  </si>
  <si>
    <t>9995.HK</t>
  </si>
  <si>
    <t>维迪西妥单抗+泰它西普</t>
  </si>
  <si>
    <t>信立泰</t>
  </si>
  <si>
    <t>002294.SZ</t>
  </si>
  <si>
    <t>阿利沙坦酯（疑似）</t>
  </si>
  <si>
    <t>康弘药业</t>
  </si>
  <si>
    <t>002773.SZ</t>
  </si>
  <si>
    <t>朗沐前后（疑似）</t>
  </si>
  <si>
    <t>丽珠集团</t>
  </si>
  <si>
    <t>000513.SZ</t>
  </si>
  <si>
    <t>艾普拉唑（疑似）</t>
  </si>
  <si>
    <t>诺诚健华</t>
  </si>
  <si>
    <t>9969.HK</t>
  </si>
  <si>
    <t>奥布替尼</t>
  </si>
  <si>
    <t>和黄医药</t>
  </si>
  <si>
    <t>0013.HK</t>
  </si>
  <si>
    <t>疑似：低拿产品并表收入</t>
  </si>
  <si>
    <t>神州细胞</t>
  </si>
  <si>
    <t>688520.SH</t>
  </si>
  <si>
    <t>CD20</t>
  </si>
  <si>
    <t>微芯生物</t>
  </si>
  <si>
    <t>688321.SH</t>
  </si>
  <si>
    <t>西达本胺、依托利定/依托利替尼（疑似）</t>
  </si>
  <si>
    <t>科伦博泰生物</t>
  </si>
  <si>
    <t>6990.HK</t>
  </si>
  <si>
    <t>TROP2、PD-L1等</t>
  </si>
  <si>
    <t>泽璟制药</t>
  </si>
  <si>
    <t>688266.SH</t>
  </si>
  <si>
    <t>多纳非尼、恩沙替尼、JAK</t>
  </si>
  <si>
    <t>长春高新</t>
  </si>
  <si>
    <t>000661.SZ</t>
  </si>
  <si>
    <t>促卵泡素β、头孢替唑（疑似）</t>
  </si>
  <si>
    <t>迪哲医药</t>
  </si>
  <si>
    <t>688192.SH</t>
  </si>
  <si>
    <t>舒沃替尼、戈利昔替尼</t>
  </si>
  <si>
    <t>欧康维视生物</t>
  </si>
  <si>
    <t>1477.HK</t>
  </si>
  <si>
    <t>三生国健</t>
  </si>
  <si>
    <t>688336.SH</t>
  </si>
  <si>
    <t>益赛普、HER2</t>
  </si>
  <si>
    <t>康诺亚</t>
  </si>
  <si>
    <t>2162.HK</t>
  </si>
  <si>
    <t>IL-4Ra</t>
  </si>
  <si>
    <t>罗欣药业</t>
  </si>
  <si>
    <t>002793.SZ</t>
  </si>
  <si>
    <t>替戈拉生</t>
  </si>
  <si>
    <t>亚盛医药</t>
  </si>
  <si>
    <t>6855.HK</t>
  </si>
  <si>
    <t>奥雷巴替尼</t>
  </si>
  <si>
    <t>华领医药</t>
  </si>
  <si>
    <t>2552.HK</t>
  </si>
  <si>
    <t>多格列艾汀</t>
  </si>
  <si>
    <t>乐普生物</t>
  </si>
  <si>
    <t>2157.HK</t>
  </si>
  <si>
    <t>绿叶制药</t>
  </si>
  <si>
    <t>2186.HK</t>
  </si>
  <si>
    <t>若欣林、卢比替定、帕利哌酮（疑似）</t>
  </si>
  <si>
    <t>轩竹生物</t>
  </si>
  <si>
    <t>2487.HK</t>
  </si>
  <si>
    <t>清晰图无该行；按模糊图识别</t>
  </si>
  <si>
    <t>上海谊众</t>
  </si>
  <si>
    <t>688091.SH</t>
  </si>
  <si>
    <t>紫杉醇胶束</t>
  </si>
  <si>
    <t>恩华药业</t>
  </si>
  <si>
    <t>002262.SZ</t>
  </si>
  <si>
    <t>疑似：美舒仑/羟考酮</t>
  </si>
  <si>
    <t>艾迪药业</t>
  </si>
  <si>
    <t>688488.SH</t>
  </si>
  <si>
    <t>艾诺韦林、艾诺米替（疑似）</t>
  </si>
  <si>
    <t>智翔金泰</t>
  </si>
  <si>
    <t>688443.SH</t>
  </si>
  <si>
    <t>IL-17A</t>
  </si>
  <si>
    <t>科济药业</t>
  </si>
  <si>
    <t>2172.HK</t>
  </si>
  <si>
    <t>BCMA-CART</t>
  </si>
  <si>
    <t>药明巨诺</t>
  </si>
  <si>
    <t>2126.HK</t>
  </si>
  <si>
    <t>海创药业</t>
  </si>
  <si>
    <t>688302.SH</t>
  </si>
  <si>
    <t>氘恩扎卢胺</t>
  </si>
  <si>
    <t>前沿生物</t>
  </si>
  <si>
    <t>688221.SH</t>
  </si>
  <si>
    <t>艾博韦泰/艾可宁（疑似）</t>
  </si>
  <si>
    <t>2026收入按模糊图约1.05，清晰图版本为1.06</t>
  </si>
  <si>
    <t>基石药业</t>
  </si>
  <si>
    <t>2616.HK</t>
  </si>
  <si>
    <t>舒格利单抗、阿伐替尼、艾伏尼布</t>
  </si>
  <si>
    <t>合计</t>
  </si>
  <si>
    <t>总计行按模糊图识别</t>
  </si>
  <si>
    <t>项目</t>
  </si>
  <si>
    <t>说明</t>
  </si>
  <si>
    <t>来源</t>
  </si>
  <si>
    <t>根据用户上传的模糊全图识别；清晰图主要用于辅助确认公司名、代码和收入字段。</t>
  </si>
  <si>
    <t>口径</t>
  </si>
  <si>
    <t>金额单位：亿元；收入列中 A 为实际，E 为预测；PS列按 最新市值 ÷ 对应年度创新药收入 自动计算。</t>
  </si>
  <si>
    <t>差异提示</t>
  </si>
  <si>
    <t>两张图在少数行/数值上似乎不是完全同一版本，例如三生制药行、总计行与清晰图略有差异；本工作簿以模糊全图为主。</t>
  </si>
  <si>
    <t>低置信度</t>
  </si>
  <si>
    <t>备注栏、少数极小收入/高倍数yoy及2027预测栏有模糊处，已在“识别说明”列中标注。</t>
  </si>
  <si>
    <t>伏美替尼、艾弗/艾氟替尼</t>
  </si>
  <si>
    <t>聚乙二醇长效干扰素α2b、长效升白</t>
  </si>
  <si>
    <t>阿利沙坦酯</t>
  </si>
  <si>
    <t>朗沐前后</t>
  </si>
  <si>
    <t>艾普拉唑</t>
  </si>
  <si>
    <t>西达本胺、依托利定/依托利替尼</t>
  </si>
  <si>
    <t>促卵泡素β、头孢替唑</t>
  </si>
  <si>
    <t>若欣林、卢比替定、帕利哌酮</t>
  </si>
  <si>
    <t>艾诺韦林、艾诺米替</t>
  </si>
  <si>
    <t>艾博韦泰/艾可宁</t>
  </si>
  <si>
    <r>
      <rPr>
        <sz val="10"/>
        <color rgb="FF000000"/>
        <rFont val="微软雅黑"/>
        <family val="2"/>
        <charset val="134"/>
      </rPr>
      <t>不含</t>
    </r>
    <r>
      <rPr>
        <sz val="10"/>
        <color rgb="FF000000"/>
        <rFont val="Arial"/>
        <family val="2"/>
      </rPr>
      <t>3CL</t>
    </r>
    <r>
      <rPr>
        <sz val="10"/>
        <color rgb="FF000000"/>
        <rFont val="微软雅黑"/>
        <family val="2"/>
        <charset val="134"/>
      </rPr>
      <t>蛋白酶抑制剂</t>
    </r>
    <phoneticPr fontId="8" type="noConversion"/>
  </si>
  <si>
    <t>仅考虑产品并表收入</t>
    <phoneticPr fontId="8" type="noConversion"/>
  </si>
  <si>
    <t>6160.HK</t>
    <phoneticPr fontId="8" type="noConversion"/>
  </si>
  <si>
    <t>最新市值
（亿元RMB）</t>
    <phoneticPr fontId="8" type="noConversion"/>
  </si>
  <si>
    <r>
      <t>2025</t>
    </r>
    <r>
      <rPr>
        <b/>
        <sz val="11"/>
        <color rgb="FFFFFFFF"/>
        <rFont val="微软雅黑"/>
        <family val="2"/>
        <charset val="134"/>
      </rPr>
      <t>创新药收入</t>
    </r>
    <r>
      <rPr>
        <b/>
        <sz val="11"/>
        <color rgb="FFFFFFFF"/>
        <rFont val="Carlito"/>
        <family val="2"/>
      </rPr>
      <t>A</t>
    </r>
    <r>
      <rPr>
        <b/>
        <sz val="11"/>
        <color rgb="FFFFFFFF"/>
        <rFont val="微软雅黑"/>
        <family val="2"/>
        <charset val="134"/>
      </rPr>
      <t>（亿元）</t>
    </r>
    <phoneticPr fontId="8" type="noConversion"/>
  </si>
  <si>
    <r>
      <rPr>
        <sz val="10"/>
        <color rgb="FF000000"/>
        <rFont val="微软雅黑"/>
        <family val="2"/>
        <charset val="134"/>
      </rPr>
      <t>美舒仑</t>
    </r>
    <r>
      <rPr>
        <sz val="10"/>
        <color rgb="FF000000"/>
        <rFont val="Arial"/>
        <family val="2"/>
      </rPr>
      <t>/</t>
    </r>
    <r>
      <rPr>
        <sz val="10"/>
        <color rgb="FF000000"/>
        <rFont val="微软雅黑"/>
        <family val="2"/>
        <charset val="134"/>
      </rPr>
      <t>羟考酮</t>
    </r>
    <phoneticPr fontId="8" type="noConversion"/>
  </si>
  <si>
    <t>较难拆分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</si>
</sst>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_ * #,##0_ ;_ * \-#,##0_ ;_ * &quot;-&quot;??_ ;_ @_ "/>
    <numFmt numFmtId="177" formatCode="_ * #,##0.0_ ;_ * \-#,##0.0_ ;_ * &quot;-&quot;??_ ;_ @_ "/>
  </numFmts>
  <fonts count="14">
    <font>
      <sz val="11"/>
      <name val="Carlito"/>
    </font>
    <font>
      <b/>
      <sz val="11"/>
      <color rgb="FFFFFFFF"/>
      <name val="Carlito"/>
    </font>
    <font>
      <sz val="10"/>
      <color rgb="FF000000"/>
      <name val="Carlito"/>
    </font>
    <font>
      <b/>
      <sz val="10"/>
      <color rgb="FF000000"/>
      <name val="Carlito"/>
    </font>
    <font>
      <sz val="10"/>
      <color rgb="FFFF0000"/>
      <name val="Carlito"/>
    </font>
    <font>
      <sz val="10"/>
      <color rgb="FF00A651"/>
      <name val="Carlito"/>
    </font>
    <font>
      <b/>
      <sz val="10"/>
      <color rgb="FFFF0000"/>
      <name val="Carlito"/>
    </font>
    <font>
      <sz val="11"/>
      <name val="Carlito"/>
    </font>
    <font>
      <sz val="9"/>
      <name val="宋体"/>
      <family val="3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Arial"/>
      <family val="2"/>
    </font>
    <font>
      <sz val="10"/>
      <color rgb="FF000000"/>
      <name val="Carlito"/>
      <family val="2"/>
      <charset val="134"/>
    </font>
    <font>
      <b/>
      <sz val="11"/>
      <color rgb="FFFFFFFF"/>
      <name val="微软雅黑"/>
      <family val="2"/>
      <charset val="134"/>
    </font>
    <font>
      <b/>
      <sz val="11"/>
      <color rgb="FFFFFFFF"/>
      <name val="Carlito"/>
      <family val="2"/>
    </font>
  </fonts>
  <fills count="5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FF200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4">
    <xf numFmtId="0" fontId="0" fillId="0" borderId="0"/>
    <xf numFmtId="0" fontId="7" fillId="0" borderId="0"/>
    <xf numFmtId="43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0" fontId="1" fillId="2" borderId="0" xfId="1" applyFont="1" applyFill="1" applyAlignment="1">
      <alignment horizontal="center" wrapText="1"/>
    </xf>
    <xf numFmtId="0" fontId="1" fillId="2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right" vertical="center" wrapText="1"/>
    </xf>
    <xf numFmtId="10" fontId="4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left" vertical="center" wrapText="1"/>
    </xf>
    <xf numFmtId="10" fontId="5" fillId="0" borderId="1" xfId="1" applyNumberFormat="1" applyFont="1" applyBorder="1" applyAlignment="1">
      <alignment horizontal="right" vertical="center" wrapText="1"/>
    </xf>
    <xf numFmtId="10" fontId="2" fillId="0" borderId="1" xfId="1" applyNumberFormat="1" applyFont="1" applyBorder="1" applyAlignment="1">
      <alignment horizontal="right" vertical="center" wrapText="1"/>
    </xf>
    <xf numFmtId="0" fontId="3" fillId="4" borderId="1" xfId="1" applyFont="1" applyFill="1" applyBorder="1" applyAlignment="1">
      <alignment horizontal="center" vertical="center" wrapText="1"/>
    </xf>
    <xf numFmtId="2" fontId="3" fillId="4" borderId="1" xfId="1" applyNumberFormat="1" applyFont="1" applyFill="1" applyBorder="1" applyAlignment="1">
      <alignment horizontal="right" vertical="center" wrapText="1"/>
    </xf>
    <xf numFmtId="10" fontId="6" fillId="4" borderId="1" xfId="1" applyNumberFormat="1" applyFont="1" applyFill="1" applyBorder="1" applyAlignment="1">
      <alignment horizontal="right" vertical="center" wrapText="1"/>
    </xf>
    <xf numFmtId="0" fontId="3" fillId="4" borderId="1" xfId="1" applyFont="1" applyFill="1" applyBorder="1" applyAlignment="1">
      <alignment horizontal="left" vertical="center" wrapText="1"/>
    </xf>
    <xf numFmtId="176" fontId="2" fillId="0" borderId="1" xfId="2" applyNumberFormat="1" applyFont="1" applyBorder="1" applyAlignment="1">
      <alignment horizontal="right" vertical="center" wrapText="1"/>
    </xf>
    <xf numFmtId="176" fontId="3" fillId="4" borderId="1" xfId="2" applyNumberFormat="1" applyFont="1" applyFill="1" applyBorder="1" applyAlignment="1">
      <alignment horizontal="right" vertical="center" wrapText="1"/>
    </xf>
    <xf numFmtId="9" fontId="1" fillId="2" borderId="1" xfId="3" applyFont="1" applyFill="1" applyBorder="1" applyAlignment="1">
      <alignment horizontal="center" vertical="center" wrapText="1"/>
    </xf>
    <xf numFmtId="9" fontId="4" fillId="0" borderId="1" xfId="3" applyFont="1" applyBorder="1" applyAlignment="1">
      <alignment horizontal="right" vertical="center" wrapText="1"/>
    </xf>
    <xf numFmtId="9" fontId="5" fillId="0" borderId="1" xfId="3" applyFont="1" applyBorder="1" applyAlignment="1">
      <alignment horizontal="right" vertical="center" wrapText="1"/>
    </xf>
    <xf numFmtId="9" fontId="2" fillId="0" borderId="1" xfId="3" applyFont="1" applyBorder="1" applyAlignment="1">
      <alignment horizontal="right" vertical="center" wrapText="1"/>
    </xf>
    <xf numFmtId="9" fontId="6" fillId="4" borderId="1" xfId="3" applyFont="1" applyFill="1" applyBorder="1" applyAlignment="1">
      <alignment horizontal="right" vertical="center" wrapText="1"/>
    </xf>
    <xf numFmtId="9" fontId="0" fillId="0" borderId="0" xfId="3" applyFont="1" applyAlignment="1"/>
    <xf numFmtId="0" fontId="9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2" borderId="1" xfId="1" applyFont="1" applyFill="1" applyBorder="1" applyAlignment="1">
      <alignment horizontal="center" vertical="center" wrapText="1"/>
    </xf>
    <xf numFmtId="176" fontId="3" fillId="4" borderId="1" xfId="2" applyNumberFormat="1" applyFont="1" applyFill="1" applyBorder="1" applyAlignment="1">
      <alignment horizontal="center" vertical="center" wrapText="1"/>
    </xf>
    <xf numFmtId="177" fontId="2" fillId="0" borderId="1" xfId="2" applyNumberFormat="1" applyFont="1" applyBorder="1" applyAlignment="1">
      <alignment horizontal="right" vertical="center" wrapText="1"/>
    </xf>
    <xf numFmtId="177" fontId="3" fillId="4" borderId="1" xfId="2" applyNumberFormat="1" applyFont="1" applyFill="1" applyBorder="1" applyAlignment="1">
      <alignment horizontal="right" vertical="center" wrapText="1"/>
    </xf>
  </cellXfs>
  <cellStyles count="4">
    <cellStyle name="Normal" xfId="1" xr:uid="{00000000-0005-0000-0000-000000000000}"/>
    <cellStyle name="百分比" xfId="3" builtinId="5"/>
    <cellStyle name="常规" xfId="0" builtinId="0"/>
    <cellStyle name="千位分隔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Wind\Wind.NET.Client\WindNET\DataBrowse\XLA\WindFunc.xla" TargetMode="External"/><Relationship Id="rId1" Type="http://schemas.openxmlformats.org/officeDocument/2006/relationships/externalLinkPath" Target="file:///C:\Wind\Wind.NET.Client\WindNET\DataBrowse\XLA\Wind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s_val_mv_ard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1"/>
  <sheetViews>
    <sheetView tabSelected="1" workbookViewId="0">
      <pane xSplit="3" ySplit="1" topLeftCell="K2" activePane="bottomRight" state="frozen"/>
      <selection pane="topRight" activeCell="D1" sqref="D1"/>
      <selection pane="bottomLeft" activeCell="A2" sqref="A2"/>
      <selection pane="bottomRight" activeCell="O10" sqref="O10"/>
    </sheetView>
  </sheetViews>
  <sheetFormatPr defaultRowHeight="13.5"/>
  <cols>
    <col min="1" max="1" width="14" customWidth="1"/>
    <col min="2" max="2" width="12" customWidth="1"/>
    <col min="3" max="3" width="12.625" customWidth="1"/>
    <col min="4" max="5" width="9.0625" customWidth="1"/>
    <col min="6" max="6" width="9.0625" style="21" customWidth="1"/>
    <col min="7" max="7" width="9.0625" customWidth="1"/>
    <col min="8" max="8" width="9.0625" style="21" customWidth="1"/>
    <col min="9" max="9" width="9.0625" customWidth="1"/>
    <col min="10" max="10" width="9.0625" style="21" customWidth="1"/>
    <col min="11" max="11" width="15" customWidth="1"/>
    <col min="12" max="12" width="10" style="21" customWidth="1"/>
    <col min="13" max="13" width="15" customWidth="1"/>
    <col min="14" max="14" width="10" style="21" customWidth="1"/>
    <col min="15" max="15" width="15" customWidth="1"/>
    <col min="16" max="16" width="10" style="21" customWidth="1"/>
    <col min="17" max="20" width="10" hidden="1" customWidth="1"/>
    <col min="21" max="23" width="10" customWidth="1"/>
    <col min="24" max="24" width="28.5" bestFit="1" customWidth="1"/>
    <col min="25" max="25" width="36" hidden="1" customWidth="1"/>
  </cols>
  <sheetData>
    <row r="1" spans="1:25" ht="41.65">
      <c r="A1" s="2" t="s">
        <v>0</v>
      </c>
      <c r="B1" s="2" t="s">
        <v>1</v>
      </c>
      <c r="C1" s="24" t="s">
        <v>195</v>
      </c>
      <c r="D1" s="2" t="s">
        <v>3</v>
      </c>
      <c r="E1" s="2" t="s">
        <v>4</v>
      </c>
      <c r="F1" s="16" t="s">
        <v>5</v>
      </c>
      <c r="G1" s="2" t="s">
        <v>6</v>
      </c>
      <c r="H1" s="16" t="s">
        <v>7</v>
      </c>
      <c r="I1" s="2" t="s">
        <v>8</v>
      </c>
      <c r="J1" s="16" t="s">
        <v>9</v>
      </c>
      <c r="K1" s="2" t="s">
        <v>196</v>
      </c>
      <c r="L1" s="16" t="s">
        <v>11</v>
      </c>
      <c r="M1" s="2" t="s">
        <v>12</v>
      </c>
      <c r="N1" s="16" t="s">
        <v>13</v>
      </c>
      <c r="O1" s="2" t="s">
        <v>14</v>
      </c>
      <c r="P1" s="16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</row>
    <row r="2" spans="1:25">
      <c r="A2" s="3" t="s">
        <v>25</v>
      </c>
      <c r="B2" s="4" t="s">
        <v>194</v>
      </c>
      <c r="C2" s="14">
        <f ca="1">IF(RIGHT(B2,2)="HK",[1]!s_val_mv_ard(B2,TODAY()-1,100000000)*0.8647,[1]!s_val_mv_ard(B2,TODAY()-1,100000000))</f>
        <v>2238.1196196764199</v>
      </c>
      <c r="D2" s="14">
        <v>40.9</v>
      </c>
      <c r="E2" s="14">
        <v>84.8</v>
      </c>
      <c r="F2" s="17">
        <v>1.0732999999999999</v>
      </c>
      <c r="G2" s="14">
        <v>155.04</v>
      </c>
      <c r="H2" s="17">
        <v>0.82830000000000004</v>
      </c>
      <c r="I2" s="14">
        <v>269.94</v>
      </c>
      <c r="J2" s="17">
        <v>0.74109999999999998</v>
      </c>
      <c r="K2" s="14">
        <v>377.7</v>
      </c>
      <c r="L2" s="17">
        <v>0.3992</v>
      </c>
      <c r="M2" s="14">
        <v>458</v>
      </c>
      <c r="N2" s="17">
        <v>0.21260000000000001</v>
      </c>
      <c r="O2" s="14">
        <v>532</v>
      </c>
      <c r="P2" s="17">
        <v>0.16159999999999999</v>
      </c>
      <c r="Q2" s="5">
        <f t="shared" ref="Q2:Q33" ca="1" si="0">IFERROR(IF(D2&gt;0,$C2/D2,""),"")</f>
        <v>54.721751092333008</v>
      </c>
      <c r="R2" s="5">
        <f t="shared" ref="R2:R33" ca="1" si="1">IFERROR(IF(E2&gt;0,$C2/E2,""),"")</f>
        <v>26.39292004335401</v>
      </c>
      <c r="S2" s="5">
        <f t="shared" ref="S2:S33" ca="1" si="2">IFERROR(IF(G2&gt;0,$C2/G2,""),"")</f>
        <v>14.435756060864422</v>
      </c>
      <c r="T2" s="5">
        <f t="shared" ref="T2:T33" ca="1" si="3">IFERROR(IF(I2&gt;0,$C2/I2,""),"")</f>
        <v>8.291174407929244</v>
      </c>
      <c r="U2" s="26">
        <f t="shared" ref="U2:U33" ca="1" si="4">IFERROR(IF(K2&gt;0,$C2/K2,""),"")</f>
        <v>5.925654275023617</v>
      </c>
      <c r="V2" s="26">
        <f t="shared" ref="V2:V33" ca="1" si="5">IFERROR(IF(M2&gt;0,$C2/M2,""),"")</f>
        <v>4.8867240604288646</v>
      </c>
      <c r="W2" s="26">
        <f t="shared" ref="W2:W33" ca="1" si="6">IFERROR(IF(O2&gt;0,$C2/O2,""),"")</f>
        <v>4.2069917663090601</v>
      </c>
      <c r="X2" s="7"/>
      <c r="Y2" s="7"/>
    </row>
    <row r="3" spans="1:25">
      <c r="A3" s="3" t="s">
        <v>27</v>
      </c>
      <c r="B3" s="4" t="s">
        <v>28</v>
      </c>
      <c r="C3" s="14">
        <f ca="1">IF(RIGHT(B3,2)="HK",[1]!s_val_mv_ard(B3,TODAY()-1,100000000)*0.8647,[1]!s_val_mv_ard(B3,TODAY()-1,100000000))</f>
        <v>3094.9263012461997</v>
      </c>
      <c r="D3" s="14">
        <v>105</v>
      </c>
      <c r="E3" s="14">
        <v>81.16</v>
      </c>
      <c r="F3" s="18">
        <v>-0.22700000000000001</v>
      </c>
      <c r="G3" s="14">
        <v>100</v>
      </c>
      <c r="H3" s="17">
        <v>0.2321</v>
      </c>
      <c r="I3" s="14">
        <v>130</v>
      </c>
      <c r="J3" s="17">
        <v>0.3</v>
      </c>
      <c r="K3" s="14">
        <v>163.41999999999999</v>
      </c>
      <c r="L3" s="17">
        <v>0.2571</v>
      </c>
      <c r="M3" s="14">
        <v>212.45</v>
      </c>
      <c r="N3" s="17">
        <v>0.3</v>
      </c>
      <c r="O3" s="14">
        <v>265.56</v>
      </c>
      <c r="P3" s="17">
        <v>0.25</v>
      </c>
      <c r="Q3" s="5">
        <f t="shared" ca="1" si="0"/>
        <v>29.475488583297139</v>
      </c>
      <c r="R3" s="5">
        <f t="shared" ca="1" si="1"/>
        <v>38.133640971490884</v>
      </c>
      <c r="S3" s="5">
        <f t="shared" ca="1" si="2"/>
        <v>30.949263012461998</v>
      </c>
      <c r="T3" s="5">
        <f t="shared" ca="1" si="3"/>
        <v>23.807125394201535</v>
      </c>
      <c r="U3" s="26">
        <f t="shared" ca="1" si="4"/>
        <v>18.938479385914821</v>
      </c>
      <c r="V3" s="26">
        <f t="shared" ca="1" si="5"/>
        <v>14.567786779224287</v>
      </c>
      <c r="W3" s="26">
        <f t="shared" ca="1" si="6"/>
        <v>11.654339137092181</v>
      </c>
      <c r="X3" s="7"/>
      <c r="Y3" s="7"/>
    </row>
    <row r="4" spans="1:25">
      <c r="A4" s="3" t="s">
        <v>29</v>
      </c>
      <c r="B4" s="4" t="s">
        <v>30</v>
      </c>
      <c r="C4" s="14">
        <f ca="1">IF(RIGHT(B4,2)="HK",[1]!s_val_mv_ard(B4,TODAY()-1,100000000)*0.8647,[1]!s_val_mv_ard(B4,TODAY()-1,100000000))</f>
        <v>761.82859505770682</v>
      </c>
      <c r="D4" s="14">
        <v>56.3</v>
      </c>
      <c r="E4" s="14">
        <v>67.5</v>
      </c>
      <c r="F4" s="17">
        <v>0.19889999999999999</v>
      </c>
      <c r="G4" s="14">
        <v>98.9</v>
      </c>
      <c r="H4" s="17">
        <v>0.13300000000000001</v>
      </c>
      <c r="I4" s="14">
        <v>120.6</v>
      </c>
      <c r="J4" s="17">
        <v>0.21940000000000001</v>
      </c>
      <c r="K4" s="14">
        <v>152.19999999999999</v>
      </c>
      <c r="L4" s="17">
        <v>0.26200000000000001</v>
      </c>
      <c r="M4" s="14">
        <v>190</v>
      </c>
      <c r="N4" s="17">
        <v>0.24840000000000001</v>
      </c>
      <c r="O4" s="14">
        <v>235</v>
      </c>
      <c r="P4" s="17">
        <v>0.23680000000000001</v>
      </c>
      <c r="Q4" s="5">
        <f t="shared" ca="1" si="0"/>
        <v>13.531591386460157</v>
      </c>
      <c r="R4" s="5">
        <f t="shared" ca="1" si="1"/>
        <v>11.286349556410471</v>
      </c>
      <c r="S4" s="5">
        <f t="shared" ca="1" si="2"/>
        <v>7.7030191613519392</v>
      </c>
      <c r="T4" s="5">
        <f t="shared" ca="1" si="3"/>
        <v>6.3169866920207864</v>
      </c>
      <c r="U4" s="26">
        <f t="shared" ca="1" si="4"/>
        <v>5.0054441199586526</v>
      </c>
      <c r="V4" s="26">
        <f t="shared" ca="1" si="5"/>
        <v>4.0096241845142462</v>
      </c>
      <c r="W4" s="26">
        <f t="shared" ca="1" si="6"/>
        <v>3.241823808756199</v>
      </c>
      <c r="X4" s="7" t="s">
        <v>31</v>
      </c>
      <c r="Y4" s="7"/>
    </row>
    <row r="5" spans="1:25">
      <c r="A5" s="3" t="s">
        <v>33</v>
      </c>
      <c r="B5" s="4" t="s">
        <v>34</v>
      </c>
      <c r="C5" s="14">
        <f ca="1">IF(RIGHT(B5,2)="HK",[1]!s_val_mv_ard(B5,TODAY()-1,100000000)*0.8647,[1]!s_val_mv_ard(B5,TODAY()-1,100000000))</f>
        <v>1148.3330538248472</v>
      </c>
      <c r="D5" s="14">
        <v>40.01</v>
      </c>
      <c r="E5" s="14">
        <v>41.39</v>
      </c>
      <c r="F5" s="17">
        <v>3.4500000000000003E-2</v>
      </c>
      <c r="G5" s="14">
        <v>57.28</v>
      </c>
      <c r="H5" s="17">
        <v>0.38390000000000002</v>
      </c>
      <c r="I5" s="14">
        <v>82.28</v>
      </c>
      <c r="J5" s="17">
        <v>0.4365</v>
      </c>
      <c r="K5" s="14">
        <v>118.96</v>
      </c>
      <c r="L5" s="17">
        <v>0.44579999999999997</v>
      </c>
      <c r="M5" s="14">
        <v>161</v>
      </c>
      <c r="N5" s="17">
        <v>0.35339999999999999</v>
      </c>
      <c r="O5" s="14">
        <v>210</v>
      </c>
      <c r="P5" s="17">
        <v>0.30430000000000001</v>
      </c>
      <c r="Q5" s="5">
        <f t="shared" ca="1" si="0"/>
        <v>28.701151057856716</v>
      </c>
      <c r="R5" s="5">
        <f t="shared" ca="1" si="1"/>
        <v>27.744214878590171</v>
      </c>
      <c r="S5" s="5">
        <f t="shared" ca="1" si="2"/>
        <v>20.047713928506411</v>
      </c>
      <c r="T5" s="5">
        <f t="shared" ca="1" si="3"/>
        <v>13.95640561284452</v>
      </c>
      <c r="U5" s="26">
        <f t="shared" ca="1" si="4"/>
        <v>9.6531023354476062</v>
      </c>
      <c r="V5" s="26">
        <f t="shared" ca="1" si="5"/>
        <v>7.1325034399058831</v>
      </c>
      <c r="W5" s="26">
        <f t="shared" ca="1" si="6"/>
        <v>5.4682526372611768</v>
      </c>
      <c r="X5" s="7" t="s">
        <v>35</v>
      </c>
      <c r="Y5" s="7"/>
    </row>
    <row r="6" spans="1:25">
      <c r="A6" s="3" t="s">
        <v>36</v>
      </c>
      <c r="B6" s="4" t="s">
        <v>37</v>
      </c>
      <c r="C6" s="14">
        <f ca="1">IF(RIGHT(B6,2)="HK",[1]!s_val_mv_ard(B6,TODAY()-1,100000000)*0.8647,[1]!s_val_mv_ard(B6,TODAY()-1,100000000))</f>
        <v>1562.613828527642</v>
      </c>
      <c r="D6" s="14">
        <v>42.02</v>
      </c>
      <c r="E6" s="14">
        <v>50.06</v>
      </c>
      <c r="F6" s="17">
        <v>0.1913</v>
      </c>
      <c r="G6" s="14">
        <v>61.65</v>
      </c>
      <c r="H6" s="17">
        <v>0.23150000000000001</v>
      </c>
      <c r="I6" s="14">
        <v>79.040000000000006</v>
      </c>
      <c r="J6" s="17">
        <v>0.28210000000000002</v>
      </c>
      <c r="K6" s="14">
        <v>102.38</v>
      </c>
      <c r="L6" s="17">
        <v>0.29530000000000001</v>
      </c>
      <c r="M6" s="14">
        <v>125</v>
      </c>
      <c r="N6" s="17">
        <v>0.22090000000000001</v>
      </c>
      <c r="O6" s="14">
        <v>150</v>
      </c>
      <c r="P6" s="17">
        <v>0.2</v>
      </c>
      <c r="Q6" s="5">
        <f t="shared" ca="1" si="0"/>
        <v>37.187382877859157</v>
      </c>
      <c r="R6" s="5">
        <f t="shared" ca="1" si="1"/>
        <v>31.214818788007229</v>
      </c>
      <c r="S6" s="5">
        <f t="shared" ca="1" si="2"/>
        <v>25.346534120480811</v>
      </c>
      <c r="T6" s="5">
        <f t="shared" ca="1" si="3"/>
        <v>19.769911798173606</v>
      </c>
      <c r="U6" s="26">
        <f t="shared" ca="1" si="4"/>
        <v>15.262881700797442</v>
      </c>
      <c r="V6" s="26">
        <f t="shared" ca="1" si="5"/>
        <v>12.500910628221137</v>
      </c>
      <c r="W6" s="26">
        <f t="shared" ca="1" si="6"/>
        <v>10.417425523517613</v>
      </c>
      <c r="X6" s="7"/>
      <c r="Y6" s="7"/>
    </row>
    <row r="7" spans="1:25" ht="13.9">
      <c r="A7" s="3" t="s">
        <v>38</v>
      </c>
      <c r="B7" s="4" t="s">
        <v>39</v>
      </c>
      <c r="C7" s="14">
        <f ca="1">IF(RIGHT(B7,2)="HK",[1]!s_val_mv_ard(B7,TODAY()-1,100000000)*0.8647,[1]!s_val_mv_ard(B7,TODAY()-1,100000000))</f>
        <v>721.35479451937999</v>
      </c>
      <c r="D7" s="14">
        <v>86</v>
      </c>
      <c r="E7" s="14">
        <v>91</v>
      </c>
      <c r="F7" s="17">
        <v>5.8099999999999999E-2</v>
      </c>
      <c r="G7" s="14">
        <v>95</v>
      </c>
      <c r="H7" s="17">
        <v>4.3999999999999997E-2</v>
      </c>
      <c r="I7" s="14">
        <v>100</v>
      </c>
      <c r="J7" s="17">
        <v>5.2600000000000001E-2</v>
      </c>
      <c r="K7" s="14">
        <v>100</v>
      </c>
      <c r="L7" s="19">
        <v>0</v>
      </c>
      <c r="M7" s="14">
        <v>100</v>
      </c>
      <c r="N7" s="19">
        <v>0</v>
      </c>
      <c r="O7" s="14">
        <v>108</v>
      </c>
      <c r="P7" s="19">
        <v>0</v>
      </c>
      <c r="Q7" s="5">
        <f t="shared" ca="1" si="0"/>
        <v>8.3878464478997667</v>
      </c>
      <c r="R7" s="5">
        <f t="shared" ca="1" si="1"/>
        <v>7.9269757639492306</v>
      </c>
      <c r="S7" s="5">
        <f t="shared" ca="1" si="2"/>
        <v>7.593208363361895</v>
      </c>
      <c r="T7" s="5">
        <f t="shared" ca="1" si="3"/>
        <v>7.2135479451937998</v>
      </c>
      <c r="U7" s="26">
        <f t="shared" ca="1" si="4"/>
        <v>7.2135479451937998</v>
      </c>
      <c r="V7" s="26">
        <f t="shared" ca="1" si="5"/>
        <v>7.2135479451937998</v>
      </c>
      <c r="W7" s="26">
        <f t="shared" ca="1" si="6"/>
        <v>6.6792110603646293</v>
      </c>
      <c r="X7" s="22" t="s">
        <v>198</v>
      </c>
      <c r="Y7" s="7" t="s">
        <v>41</v>
      </c>
    </row>
    <row r="8" spans="1:25">
      <c r="A8" s="3" t="s">
        <v>42</v>
      </c>
      <c r="B8" s="4" t="s">
        <v>43</v>
      </c>
      <c r="C8" s="14">
        <f ca="1">IF(RIGHT(B8,2)="HK",[1]!s_val_mv_ard(B8,TODAY()-1,100000000)*0.8647,[1]!s_val_mv_ard(B8,TODAY()-1,100000000))</f>
        <v>63.2505691</v>
      </c>
      <c r="D8" s="14">
        <v>0</v>
      </c>
      <c r="E8" s="14">
        <v>4.75</v>
      </c>
      <c r="F8" s="19"/>
      <c r="G8" s="14">
        <v>20.5</v>
      </c>
      <c r="H8" s="17">
        <v>3.3157999999999999</v>
      </c>
      <c r="I8" s="14">
        <v>43.04</v>
      </c>
      <c r="J8" s="17">
        <v>1.0996999999999999</v>
      </c>
      <c r="K8" s="14">
        <v>67.099999999999994</v>
      </c>
      <c r="L8" s="17">
        <v>0.5585</v>
      </c>
      <c r="M8" s="14">
        <v>96.95</v>
      </c>
      <c r="N8" s="17">
        <v>0.44490000000000002</v>
      </c>
      <c r="O8" s="14">
        <v>122.82</v>
      </c>
      <c r="P8" s="17">
        <v>0.26690000000000003</v>
      </c>
      <c r="Q8" s="5" t="str">
        <f t="shared" si="0"/>
        <v/>
      </c>
      <c r="R8" s="5">
        <f t="shared" ca="1" si="1"/>
        <v>13.315909284210527</v>
      </c>
      <c r="S8" s="5">
        <f t="shared" ca="1" si="2"/>
        <v>3.0853936146341465</v>
      </c>
      <c r="T8" s="5">
        <f t="shared" ca="1" si="3"/>
        <v>1.4695764196096655</v>
      </c>
      <c r="U8" s="26">
        <f t="shared" ca="1" si="4"/>
        <v>0.94263143219076018</v>
      </c>
      <c r="V8" s="26">
        <f t="shared" ca="1" si="5"/>
        <v>0.65240401340897369</v>
      </c>
      <c r="W8" s="26">
        <f t="shared" ca="1" si="6"/>
        <v>0.51498590701840097</v>
      </c>
      <c r="X8" s="7" t="s">
        <v>44</v>
      </c>
      <c r="Y8" s="7"/>
    </row>
    <row r="9" spans="1:25" ht="13.9">
      <c r="A9" s="3" t="s">
        <v>45</v>
      </c>
      <c r="B9" s="4" t="s">
        <v>46</v>
      </c>
      <c r="C9" s="14">
        <f ca="1">IF(RIGHT(B9,2)="HK",[1]!s_val_mv_ard(B9,TODAY()-1,100000000)*0.8647,[1]!s_val_mv_ard(B9,TODAY()-1,100000000))</f>
        <v>216.59422397505801</v>
      </c>
      <c r="D9" s="14">
        <v>31.5</v>
      </c>
      <c r="E9" s="14">
        <v>41.28</v>
      </c>
      <c r="F9" s="17">
        <v>0.31059999999999999</v>
      </c>
      <c r="G9" s="14">
        <v>47.56</v>
      </c>
      <c r="H9" s="17">
        <v>0.15210000000000001</v>
      </c>
      <c r="I9" s="14">
        <v>49.28</v>
      </c>
      <c r="J9" s="17">
        <v>3.6200000000000003E-2</v>
      </c>
      <c r="K9" s="14">
        <v>58.39</v>
      </c>
      <c r="L9" s="17">
        <v>0.18490000000000001</v>
      </c>
      <c r="M9" s="14">
        <v>70</v>
      </c>
      <c r="N9" s="17">
        <v>0.1988</v>
      </c>
      <c r="O9" s="14">
        <v>84</v>
      </c>
      <c r="P9" s="17">
        <v>0.2</v>
      </c>
      <c r="Q9" s="5">
        <f t="shared" ca="1" si="0"/>
        <v>6.8760071103193017</v>
      </c>
      <c r="R9" s="5">
        <f t="shared" ca="1" si="1"/>
        <v>5.2469531001709786</v>
      </c>
      <c r="S9" s="5">
        <f t="shared" ca="1" si="2"/>
        <v>4.5541258194923886</v>
      </c>
      <c r="T9" s="5">
        <f t="shared" ca="1" si="3"/>
        <v>4.3951749994938716</v>
      </c>
      <c r="U9" s="26">
        <f t="shared" ca="1" si="4"/>
        <v>3.7094403832001714</v>
      </c>
      <c r="V9" s="26">
        <f t="shared" ca="1" si="5"/>
        <v>3.0942031996436858</v>
      </c>
      <c r="W9" s="26">
        <f t="shared" ca="1" si="6"/>
        <v>2.5785026663697383</v>
      </c>
      <c r="X9" s="23" t="s">
        <v>192</v>
      </c>
      <c r="Y9" s="7" t="s">
        <v>48</v>
      </c>
    </row>
    <row r="10" spans="1:25">
      <c r="A10" s="3" t="s">
        <v>49</v>
      </c>
      <c r="B10" s="4" t="s">
        <v>50</v>
      </c>
      <c r="C10" s="14">
        <f ca="1">IF(RIGHT(B10,2)="HK",[1]!s_val_mv_ard(B10,TODAY()-1,100000000)*0.8647,[1]!s_val_mv_ard(B10,TODAY()-1,100000000))</f>
        <v>374.67</v>
      </c>
      <c r="D10" s="14">
        <v>2.36</v>
      </c>
      <c r="E10" s="14">
        <v>7.9</v>
      </c>
      <c r="F10" s="17">
        <v>2.3475000000000001</v>
      </c>
      <c r="G10" s="14">
        <v>19.78</v>
      </c>
      <c r="H10" s="17">
        <v>1.5032000000000001</v>
      </c>
      <c r="I10" s="14">
        <v>35</v>
      </c>
      <c r="J10" s="17">
        <v>0.76990000000000003</v>
      </c>
      <c r="K10" s="14">
        <v>51.72</v>
      </c>
      <c r="L10" s="17">
        <v>0.47770000000000001</v>
      </c>
      <c r="M10" s="14">
        <v>67.599999999999994</v>
      </c>
      <c r="N10" s="17">
        <v>0.307</v>
      </c>
      <c r="O10" s="14">
        <v>77.5</v>
      </c>
      <c r="P10" s="17">
        <v>0.1464</v>
      </c>
      <c r="Q10" s="5">
        <f t="shared" ca="1" si="0"/>
        <v>158.7584745762712</v>
      </c>
      <c r="R10" s="5">
        <f t="shared" ca="1" si="1"/>
        <v>47.426582278481014</v>
      </c>
      <c r="S10" s="5">
        <f t="shared" ca="1" si="2"/>
        <v>18.941860465116278</v>
      </c>
      <c r="T10" s="5">
        <f t="shared" ca="1" si="3"/>
        <v>10.704857142857144</v>
      </c>
      <c r="U10" s="26">
        <f t="shared" ca="1" si="4"/>
        <v>7.2441995359628777</v>
      </c>
      <c r="V10" s="26">
        <f t="shared" ca="1" si="5"/>
        <v>5.5424556213017757</v>
      </c>
      <c r="W10" s="26">
        <f t="shared" ca="1" si="6"/>
        <v>4.8344516129032264</v>
      </c>
      <c r="X10" s="7" t="s">
        <v>182</v>
      </c>
      <c r="Y10" s="7" t="s">
        <v>48</v>
      </c>
    </row>
    <row r="11" spans="1:25">
      <c r="A11" s="3" t="s">
        <v>52</v>
      </c>
      <c r="B11" s="4" t="s">
        <v>53</v>
      </c>
      <c r="C11" s="14">
        <f ca="1">IF(RIGHT(B11,2)="HK",[1]!s_val_mv_ard(B11,TODAY()-1,100000000)*0.8647,[1]!s_val_mv_ard(B11,TODAY()-1,100000000))</f>
        <v>282.445959630255</v>
      </c>
      <c r="D11" s="14">
        <v>14.95</v>
      </c>
      <c r="E11" s="14">
        <v>26.73</v>
      </c>
      <c r="F11" s="17">
        <v>0.78800000000000003</v>
      </c>
      <c r="G11" s="14">
        <v>45.54</v>
      </c>
      <c r="H11" s="17">
        <v>0.70369999999999999</v>
      </c>
      <c r="I11" s="14">
        <v>49.34</v>
      </c>
      <c r="J11" s="17">
        <v>8.3400000000000002E-2</v>
      </c>
      <c r="K11" s="14">
        <v>58.39</v>
      </c>
      <c r="L11" s="17">
        <v>0.18340000000000001</v>
      </c>
      <c r="M11" s="14">
        <v>66.5</v>
      </c>
      <c r="N11" s="17">
        <v>0.1389</v>
      </c>
      <c r="O11" s="14">
        <v>77.2</v>
      </c>
      <c r="P11" s="17">
        <v>0.16089999999999999</v>
      </c>
      <c r="Q11" s="5">
        <f t="shared" ca="1" si="0"/>
        <v>18.892706329782943</v>
      </c>
      <c r="R11" s="5">
        <f t="shared" ca="1" si="1"/>
        <v>10.566627745239618</v>
      </c>
      <c r="S11" s="5">
        <f t="shared" ca="1" si="2"/>
        <v>6.2021510678580372</v>
      </c>
      <c r="T11" s="5">
        <f t="shared" ca="1" si="3"/>
        <v>5.7244823597538508</v>
      </c>
      <c r="U11" s="26">
        <f t="shared" ca="1" si="4"/>
        <v>4.837231711427556</v>
      </c>
      <c r="V11" s="26">
        <f t="shared" ca="1" si="5"/>
        <v>4.2473076636128573</v>
      </c>
      <c r="W11" s="26">
        <f t="shared" ca="1" si="6"/>
        <v>3.6586264200810232</v>
      </c>
      <c r="X11" s="7" t="s">
        <v>54</v>
      </c>
      <c r="Y11" s="7"/>
    </row>
    <row r="12" spans="1:25">
      <c r="A12" s="3" t="s">
        <v>55</v>
      </c>
      <c r="B12" s="4" t="s">
        <v>56</v>
      </c>
      <c r="C12" s="14">
        <f ca="1">IF(RIGHT(B12,2)="HK",[1]!s_val_mv_ard(B12,TODAY()-1,100000000)*0.8647,[1]!s_val_mv_ard(B12,TODAY()-1,100000000))</f>
        <v>792.13168551189108</v>
      </c>
      <c r="D12" s="14">
        <v>0</v>
      </c>
      <c r="E12" s="14">
        <v>8.34</v>
      </c>
      <c r="F12" s="19"/>
      <c r="G12" s="14">
        <v>16.04</v>
      </c>
      <c r="H12" s="17">
        <v>0.92330000000000001</v>
      </c>
      <c r="I12" s="14">
        <v>20.02</v>
      </c>
      <c r="J12" s="17">
        <v>0.24809999999999999</v>
      </c>
      <c r="K12" s="14">
        <v>30.33</v>
      </c>
      <c r="L12" s="17">
        <v>0.51500000000000001</v>
      </c>
      <c r="M12" s="14">
        <v>50</v>
      </c>
      <c r="N12" s="17">
        <v>0.64849999999999997</v>
      </c>
      <c r="O12" s="14">
        <v>70</v>
      </c>
      <c r="P12" s="17">
        <v>0.4</v>
      </c>
      <c r="Q12" s="5" t="str">
        <f t="shared" si="0"/>
        <v/>
      </c>
      <c r="R12" s="5">
        <f t="shared" ca="1" si="1"/>
        <v>94.979818406701568</v>
      </c>
      <c r="S12" s="5">
        <f t="shared" ca="1" si="2"/>
        <v>49.384768423434608</v>
      </c>
      <c r="T12" s="5">
        <f t="shared" ca="1" si="3"/>
        <v>39.567017258336222</v>
      </c>
      <c r="U12" s="26">
        <f t="shared" ca="1" si="4"/>
        <v>26.117101401644945</v>
      </c>
      <c r="V12" s="26">
        <f t="shared" ca="1" si="5"/>
        <v>15.842633710237822</v>
      </c>
      <c r="W12" s="26">
        <f t="shared" ca="1" si="6"/>
        <v>11.316166935884159</v>
      </c>
      <c r="X12" s="7" t="s">
        <v>57</v>
      </c>
      <c r="Y12" s="7"/>
    </row>
    <row r="13" spans="1:25">
      <c r="A13" s="3" t="s">
        <v>58</v>
      </c>
      <c r="B13" s="4" t="s">
        <v>59</v>
      </c>
      <c r="C13" s="14">
        <f ca="1">IF(RIGHT(B13,2)="HK",[1]!s_val_mv_ard(B13,TODAY()-1,100000000)*0.8647,[1]!s_val_mv_ard(B13,TODAY()-1,100000000))</f>
        <v>220.83050867999995</v>
      </c>
      <c r="D13" s="14">
        <v>7.7</v>
      </c>
      <c r="E13" s="14">
        <v>11.61</v>
      </c>
      <c r="F13" s="17">
        <v>0.50780000000000003</v>
      </c>
      <c r="G13" s="14">
        <v>17.899999999999999</v>
      </c>
      <c r="H13" s="17">
        <v>0.54179999999999995</v>
      </c>
      <c r="I13" s="14">
        <v>25.5</v>
      </c>
      <c r="J13" s="17">
        <v>0.42459999999999998</v>
      </c>
      <c r="K13" s="14">
        <v>35</v>
      </c>
      <c r="L13" s="17">
        <v>0.3725</v>
      </c>
      <c r="M13" s="14">
        <v>45</v>
      </c>
      <c r="N13" s="17">
        <v>0.28570000000000001</v>
      </c>
      <c r="O13" s="14">
        <v>55</v>
      </c>
      <c r="P13" s="17">
        <v>0.22220000000000001</v>
      </c>
      <c r="Q13" s="5">
        <f t="shared" ca="1" si="0"/>
        <v>28.679286841558433</v>
      </c>
      <c r="R13" s="5">
        <f t="shared" ca="1" si="1"/>
        <v>19.020715648578808</v>
      </c>
      <c r="S13" s="5">
        <f t="shared" ca="1" si="2"/>
        <v>12.336899926256981</v>
      </c>
      <c r="T13" s="5">
        <f t="shared" ca="1" si="3"/>
        <v>8.6600199482352931</v>
      </c>
      <c r="U13" s="26">
        <f t="shared" ca="1" si="4"/>
        <v>6.3094431051428561</v>
      </c>
      <c r="V13" s="26">
        <f t="shared" ca="1" si="5"/>
        <v>4.907344637333332</v>
      </c>
      <c r="W13" s="26">
        <f t="shared" ca="1" si="6"/>
        <v>4.0151001578181811</v>
      </c>
      <c r="X13" s="7" t="s">
        <v>183</v>
      </c>
      <c r="Y13" s="7" t="s">
        <v>48</v>
      </c>
    </row>
    <row r="14" spans="1:25">
      <c r="A14" s="3" t="s">
        <v>61</v>
      </c>
      <c r="B14" s="4" t="s">
        <v>62</v>
      </c>
      <c r="C14" s="14">
        <f ca="1">IF(RIGHT(B14,2)="HK",[1]!s_val_mv_ard(B14,TODAY()-1,100000000)*0.8647,[1]!s_val_mv_ard(B14,TODAY()-1,100000000))</f>
        <v>202.28883171439998</v>
      </c>
      <c r="D14" s="14">
        <v>22.06</v>
      </c>
      <c r="E14" s="14">
        <v>23.42</v>
      </c>
      <c r="F14" s="17">
        <v>6.1699999999999998E-2</v>
      </c>
      <c r="G14" s="14">
        <v>24.17</v>
      </c>
      <c r="H14" s="17">
        <v>3.2000000000000001E-2</v>
      </c>
      <c r="I14" s="14">
        <v>28.27</v>
      </c>
      <c r="J14" s="17">
        <v>0.1696</v>
      </c>
      <c r="K14" s="14">
        <v>35.78</v>
      </c>
      <c r="L14" s="17">
        <v>0.26550000000000001</v>
      </c>
      <c r="M14" s="14">
        <v>45</v>
      </c>
      <c r="N14" s="17">
        <v>0.25779999999999997</v>
      </c>
      <c r="O14" s="14">
        <v>55</v>
      </c>
      <c r="P14" s="17">
        <v>0.22220000000000001</v>
      </c>
      <c r="Q14" s="5">
        <f t="shared" ca="1" si="0"/>
        <v>9.1699379743608329</v>
      </c>
      <c r="R14" s="5">
        <f t="shared" ca="1" si="1"/>
        <v>8.6374394412638758</v>
      </c>
      <c r="S14" s="5">
        <f t="shared" ca="1" si="2"/>
        <v>8.3694179443276777</v>
      </c>
      <c r="T14" s="5">
        <f t="shared" ca="1" si="3"/>
        <v>7.1556006973611597</v>
      </c>
      <c r="U14" s="26">
        <f t="shared" ca="1" si="4"/>
        <v>5.6536845085075456</v>
      </c>
      <c r="V14" s="26">
        <f t="shared" ca="1" si="5"/>
        <v>4.4953073714311103</v>
      </c>
      <c r="W14" s="26">
        <f t="shared" ca="1" si="6"/>
        <v>3.6779787584436359</v>
      </c>
      <c r="X14" s="7" t="s">
        <v>63</v>
      </c>
      <c r="Y14" s="7"/>
    </row>
    <row r="15" spans="1:25">
      <c r="A15" s="3" t="s">
        <v>64</v>
      </c>
      <c r="B15" s="4" t="s">
        <v>65</v>
      </c>
      <c r="C15" s="14">
        <f ca="1">IF(RIGHT(B15,2)="HK",[1]!s_val_mv_ard(B15,TODAY()-1,100000000)*0.8647,[1]!s_val_mv_ard(B15,TODAY()-1,100000000))</f>
        <v>350.71011825288798</v>
      </c>
      <c r="D15" s="14">
        <v>30.8</v>
      </c>
      <c r="E15" s="14">
        <v>33.97</v>
      </c>
      <c r="F15" s="17">
        <v>0.10290000000000001</v>
      </c>
      <c r="G15" s="14">
        <v>42.05</v>
      </c>
      <c r="H15" s="17">
        <v>0.2379</v>
      </c>
      <c r="I15" s="14">
        <v>50.62</v>
      </c>
      <c r="J15" s="17">
        <v>0.20380000000000001</v>
      </c>
      <c r="K15" s="14">
        <v>41</v>
      </c>
      <c r="L15" s="18">
        <v>-0.19</v>
      </c>
      <c r="M15" s="14">
        <v>42</v>
      </c>
      <c r="N15" s="17">
        <v>2.4400000000000002E-2</v>
      </c>
      <c r="O15" s="14">
        <v>48</v>
      </c>
      <c r="P15" s="17">
        <v>0.1429</v>
      </c>
      <c r="Q15" s="5">
        <f t="shared" ca="1" si="0"/>
        <v>11.386692151067791</v>
      </c>
      <c r="R15" s="5">
        <f t="shared" ca="1" si="1"/>
        <v>10.32411298948743</v>
      </c>
      <c r="S15" s="5">
        <f t="shared" ca="1" si="2"/>
        <v>8.3403119679640429</v>
      </c>
      <c r="T15" s="5">
        <f t="shared" ca="1" si="3"/>
        <v>6.9282915498397468</v>
      </c>
      <c r="U15" s="26">
        <f t="shared" ca="1" si="4"/>
        <v>8.553905323241171</v>
      </c>
      <c r="V15" s="26">
        <f t="shared" ca="1" si="5"/>
        <v>8.3502409107830466</v>
      </c>
      <c r="W15" s="26">
        <f t="shared" ca="1" si="6"/>
        <v>7.3064607969351663</v>
      </c>
      <c r="X15" s="7" t="s">
        <v>66</v>
      </c>
      <c r="Y15" s="7" t="s">
        <v>67</v>
      </c>
    </row>
    <row r="16" spans="1:25">
      <c r="A16" s="3" t="s">
        <v>68</v>
      </c>
      <c r="B16" s="4" t="s">
        <v>69</v>
      </c>
      <c r="C16" s="14">
        <f ca="1">IF(RIGHT(B16,2)="HK",[1]!s_val_mv_ard(B16,TODAY()-1,100000000)*0.8647,[1]!s_val_mv_ard(B16,TODAY()-1,100000000))</f>
        <v>130.03823530166599</v>
      </c>
      <c r="D16" s="14">
        <v>9.1999999999999993</v>
      </c>
      <c r="E16" s="14">
        <v>14.98</v>
      </c>
      <c r="F16" s="17">
        <v>0.62829999999999997</v>
      </c>
      <c r="G16" s="14">
        <v>18.899999999999999</v>
      </c>
      <c r="H16" s="17">
        <v>0.26190000000000002</v>
      </c>
      <c r="I16" s="14">
        <v>27</v>
      </c>
      <c r="J16" s="17">
        <v>0.42809999999999998</v>
      </c>
      <c r="K16" s="14">
        <v>32.46</v>
      </c>
      <c r="L16" s="17">
        <v>0.20230000000000001</v>
      </c>
      <c r="M16" s="14">
        <v>33.67</v>
      </c>
      <c r="N16" s="17">
        <v>3.73E-2</v>
      </c>
      <c r="O16" s="14">
        <v>48.3</v>
      </c>
      <c r="P16" s="17">
        <v>0.43440000000000001</v>
      </c>
      <c r="Q16" s="5">
        <f t="shared" ca="1" si="0"/>
        <v>14.134590793659347</v>
      </c>
      <c r="R16" s="5">
        <f t="shared" ca="1" si="1"/>
        <v>8.6807900735424557</v>
      </c>
      <c r="S16" s="5">
        <f t="shared" ca="1" si="2"/>
        <v>6.8803299101410582</v>
      </c>
      <c r="T16" s="5">
        <f t="shared" ca="1" si="3"/>
        <v>4.8162309370987408</v>
      </c>
      <c r="U16" s="26">
        <f t="shared" ca="1" si="4"/>
        <v>4.006107064130191</v>
      </c>
      <c r="V16" s="26">
        <f t="shared" ca="1" si="5"/>
        <v>3.8621394505989302</v>
      </c>
      <c r="W16" s="26">
        <f t="shared" ca="1" si="6"/>
        <v>2.6923030083160664</v>
      </c>
      <c r="X16" s="7" t="s">
        <v>70</v>
      </c>
      <c r="Y16" s="7"/>
    </row>
    <row r="17" spans="1:25">
      <c r="A17" s="3" t="s">
        <v>71</v>
      </c>
      <c r="B17" s="4" t="s">
        <v>72</v>
      </c>
      <c r="C17" s="14">
        <f ca="1">IF(RIGHT(B17,2)="HK",[1]!s_val_mv_ard(B17,TODAY()-1,100000000)*0.8647,[1]!s_val_mv_ard(B17,TODAY()-1,100000000))</f>
        <v>488.24033848319999</v>
      </c>
      <c r="D17" s="14"/>
      <c r="E17" s="14"/>
      <c r="F17" s="19"/>
      <c r="G17" s="14"/>
      <c r="H17" s="19"/>
      <c r="I17" s="14">
        <v>14.25</v>
      </c>
      <c r="J17" s="19"/>
      <c r="K17" s="14">
        <v>23.4</v>
      </c>
      <c r="L17" s="17">
        <v>0.64200000000000002</v>
      </c>
      <c r="M17" s="14">
        <v>32.76</v>
      </c>
      <c r="N17" s="17">
        <v>0.4</v>
      </c>
      <c r="O17" s="14">
        <v>42.59</v>
      </c>
      <c r="P17" s="17">
        <v>0.3</v>
      </c>
      <c r="Q17" s="5" t="str">
        <f t="shared" si="0"/>
        <v/>
      </c>
      <c r="R17" s="5" t="str">
        <f t="shared" si="1"/>
        <v/>
      </c>
      <c r="S17" s="5" t="str">
        <f t="shared" si="2"/>
        <v/>
      </c>
      <c r="T17" s="5">
        <f t="shared" ca="1" si="3"/>
        <v>34.262479893557895</v>
      </c>
      <c r="U17" s="26">
        <f t="shared" ca="1" si="4"/>
        <v>20.864971730051284</v>
      </c>
      <c r="V17" s="26">
        <f t="shared" ca="1" si="5"/>
        <v>14.903551235750916</v>
      </c>
      <c r="W17" s="26">
        <f t="shared" ca="1" si="6"/>
        <v>11.463731826325427</v>
      </c>
      <c r="X17" s="7"/>
      <c r="Y17" s="7"/>
    </row>
    <row r="18" spans="1:25">
      <c r="A18" s="3" t="s">
        <v>73</v>
      </c>
      <c r="B18" s="4" t="s">
        <v>74</v>
      </c>
      <c r="C18" s="14">
        <f ca="1">IF(RIGHT(B18,2)="HK",[1]!s_val_mv_ard(B18,TODAY()-1,100000000)*0.8647,[1]!s_val_mv_ard(B18,TODAY()-1,100000000))</f>
        <v>88.848090970518001</v>
      </c>
      <c r="D18" s="14"/>
      <c r="E18" s="14"/>
      <c r="F18" s="19"/>
      <c r="G18" s="14">
        <v>1.26</v>
      </c>
      <c r="H18" s="19"/>
      <c r="I18" s="14">
        <v>7.07</v>
      </c>
      <c r="J18" s="17">
        <v>4.6142000000000003</v>
      </c>
      <c r="K18" s="14">
        <v>17.07</v>
      </c>
      <c r="L18" s="17">
        <v>1.4139999999999999</v>
      </c>
      <c r="M18" s="14">
        <v>31</v>
      </c>
      <c r="N18" s="17">
        <v>0.81640000000000001</v>
      </c>
      <c r="O18" s="14">
        <v>42</v>
      </c>
      <c r="P18" s="17">
        <v>0.3548</v>
      </c>
      <c r="Q18" s="5" t="str">
        <f t="shared" si="0"/>
        <v/>
      </c>
      <c r="R18" s="5" t="str">
        <f t="shared" si="1"/>
        <v/>
      </c>
      <c r="S18" s="5">
        <f t="shared" ca="1" si="2"/>
        <v>70.514357913109521</v>
      </c>
      <c r="T18" s="5">
        <f t="shared" ca="1" si="3"/>
        <v>12.566915271643282</v>
      </c>
      <c r="U18" s="26">
        <f t="shared" ca="1" si="4"/>
        <v>5.2049262431469243</v>
      </c>
      <c r="V18" s="26">
        <f t="shared" ca="1" si="5"/>
        <v>2.8660674506618711</v>
      </c>
      <c r="W18" s="26">
        <f t="shared" ca="1" si="6"/>
        <v>2.1154307373932859</v>
      </c>
      <c r="X18" s="7" t="s">
        <v>75</v>
      </c>
      <c r="Y18" s="7"/>
    </row>
    <row r="19" spans="1:25">
      <c r="A19" s="3" t="s">
        <v>76</v>
      </c>
      <c r="B19" s="4" t="s">
        <v>77</v>
      </c>
      <c r="C19" s="14">
        <f ca="1">IF(RIGHT(B19,2)="HK",[1]!s_val_mv_ard(B19,TODAY()-1,100000000)*0.8647,[1]!s_val_mv_ard(B19,TODAY()-1,100000000))</f>
        <v>545.40005139000004</v>
      </c>
      <c r="D19" s="14">
        <v>0.6</v>
      </c>
      <c r="E19" s="14">
        <v>4.37</v>
      </c>
      <c r="F19" s="17">
        <v>6.2832999999999997</v>
      </c>
      <c r="G19" s="14">
        <v>8.5</v>
      </c>
      <c r="H19" s="17">
        <v>0.94510000000000005</v>
      </c>
      <c r="I19" s="14">
        <v>13</v>
      </c>
      <c r="J19" s="17">
        <v>0.52939999999999998</v>
      </c>
      <c r="K19" s="14">
        <v>20.8</v>
      </c>
      <c r="L19" s="17">
        <v>0.6</v>
      </c>
      <c r="M19" s="14">
        <v>30</v>
      </c>
      <c r="N19" s="17">
        <v>0.44230000000000003</v>
      </c>
      <c r="O19" s="14">
        <v>40</v>
      </c>
      <c r="P19" s="17">
        <v>0.33329999999999999</v>
      </c>
      <c r="Q19" s="5">
        <f t="shared" ca="1" si="0"/>
        <v>909.00008565000007</v>
      </c>
      <c r="R19" s="5">
        <f t="shared" ca="1" si="1"/>
        <v>124.80550375057209</v>
      </c>
      <c r="S19" s="5">
        <f t="shared" ca="1" si="2"/>
        <v>64.164711928235306</v>
      </c>
      <c r="T19" s="5">
        <f t="shared" ca="1" si="3"/>
        <v>41.953850106923078</v>
      </c>
      <c r="U19" s="26">
        <f t="shared" ca="1" si="4"/>
        <v>26.221156316826924</v>
      </c>
      <c r="V19" s="26">
        <f t="shared" ca="1" si="5"/>
        <v>18.180001713000003</v>
      </c>
      <c r="W19" s="26">
        <f t="shared" ca="1" si="6"/>
        <v>13.63500128475</v>
      </c>
      <c r="X19" s="7" t="s">
        <v>78</v>
      </c>
      <c r="Y19" s="7"/>
    </row>
    <row r="20" spans="1:25">
      <c r="A20" s="3" t="s">
        <v>79</v>
      </c>
      <c r="B20" s="4" t="s">
        <v>80</v>
      </c>
      <c r="C20" s="14">
        <f ca="1">IF(RIGHT(B20,2)="HK",[1]!s_val_mv_ard(B20,TODAY()-1,100000000)*0.8647,[1]!s_val_mv_ard(B20,TODAY()-1,100000000))</f>
        <v>156.24905673931002</v>
      </c>
      <c r="D20" s="14">
        <v>4.12</v>
      </c>
      <c r="E20" s="14">
        <v>7.36</v>
      </c>
      <c r="F20" s="17">
        <v>0.78639999999999999</v>
      </c>
      <c r="G20" s="14">
        <v>10.6</v>
      </c>
      <c r="H20" s="17">
        <v>0.44019999999999998</v>
      </c>
      <c r="I20" s="14">
        <v>15.5</v>
      </c>
      <c r="J20" s="17">
        <v>0.46229999999999999</v>
      </c>
      <c r="K20" s="14">
        <v>23.01</v>
      </c>
      <c r="L20" s="17">
        <v>0.48449999999999999</v>
      </c>
      <c r="M20" s="14">
        <v>30</v>
      </c>
      <c r="N20" s="17">
        <v>0.30380000000000001</v>
      </c>
      <c r="O20" s="14">
        <v>37</v>
      </c>
      <c r="P20" s="17">
        <v>0.23330000000000001</v>
      </c>
      <c r="Q20" s="5">
        <f t="shared" ca="1" si="0"/>
        <v>37.924528334783986</v>
      </c>
      <c r="R20" s="5">
        <f t="shared" ca="1" si="1"/>
        <v>21.229491404797557</v>
      </c>
      <c r="S20" s="5">
        <f t="shared" ca="1" si="2"/>
        <v>14.740477050878305</v>
      </c>
      <c r="T20" s="5">
        <f t="shared" ca="1" si="3"/>
        <v>10.080584305761937</v>
      </c>
      <c r="U20" s="26">
        <f t="shared" ca="1" si="4"/>
        <v>6.7904848648113871</v>
      </c>
      <c r="V20" s="26">
        <f t="shared" ca="1" si="5"/>
        <v>5.2083018913103336</v>
      </c>
      <c r="W20" s="26">
        <f t="shared" ca="1" si="6"/>
        <v>4.2229474794408111</v>
      </c>
      <c r="X20" s="7" t="s">
        <v>81</v>
      </c>
      <c r="Y20" s="7"/>
    </row>
    <row r="21" spans="1:25">
      <c r="A21" s="3" t="s">
        <v>82</v>
      </c>
      <c r="B21" s="4" t="s">
        <v>83</v>
      </c>
      <c r="C21" s="14">
        <f ca="1">IF(RIGHT(B21,2)="HK",[1]!s_val_mv_ard(B21,TODAY()-1,100000000)*0.8647,[1]!s_val_mv_ard(B21,TODAY()-1,100000000))</f>
        <v>353.38706399254301</v>
      </c>
      <c r="D21" s="14">
        <v>1.31</v>
      </c>
      <c r="E21" s="14">
        <v>7.38</v>
      </c>
      <c r="F21" s="17">
        <v>4.6336000000000004</v>
      </c>
      <c r="G21" s="14">
        <v>10.49</v>
      </c>
      <c r="H21" s="17">
        <v>0.42170000000000002</v>
      </c>
      <c r="I21" s="14">
        <v>16.989999999999998</v>
      </c>
      <c r="J21" s="17">
        <v>0.61929999999999996</v>
      </c>
      <c r="K21" s="14">
        <v>23.07</v>
      </c>
      <c r="L21" s="17">
        <v>0.3579</v>
      </c>
      <c r="M21" s="14">
        <v>29</v>
      </c>
      <c r="N21" s="17">
        <v>0.25700000000000001</v>
      </c>
      <c r="O21" s="14">
        <v>37</v>
      </c>
      <c r="P21" s="17">
        <v>0.27589999999999998</v>
      </c>
      <c r="Q21" s="5">
        <f t="shared" ca="1" si="0"/>
        <v>269.76111755155955</v>
      </c>
      <c r="R21" s="5">
        <f t="shared" ca="1" si="1"/>
        <v>47.88442601524973</v>
      </c>
      <c r="S21" s="5">
        <f t="shared" ca="1" si="2"/>
        <v>33.687994660871588</v>
      </c>
      <c r="T21" s="5">
        <f t="shared" ca="1" si="3"/>
        <v>20.799709475723546</v>
      </c>
      <c r="U21" s="26">
        <f t="shared" ca="1" si="4"/>
        <v>15.318034850131903</v>
      </c>
      <c r="V21" s="26">
        <f t="shared" ca="1" si="5"/>
        <v>12.185760827329069</v>
      </c>
      <c r="W21" s="26">
        <f t="shared" ca="1" si="6"/>
        <v>9.5510017295281902</v>
      </c>
      <c r="X21" s="7" t="s">
        <v>84</v>
      </c>
      <c r="Y21" s="7"/>
    </row>
    <row r="22" spans="1:25">
      <c r="A22" s="3" t="s">
        <v>85</v>
      </c>
      <c r="B22" s="4" t="s">
        <v>86</v>
      </c>
      <c r="C22" s="14">
        <f ca="1">IF(RIGHT(B22,2)="HK",[1]!s_val_mv_ard(B22,TODAY()-1,100000000)*0.8647,[1]!s_val_mv_ard(B22,TODAY()-1,100000000))</f>
        <v>357.74462608150003</v>
      </c>
      <c r="D22" s="14">
        <v>8</v>
      </c>
      <c r="E22" s="14">
        <v>9</v>
      </c>
      <c r="F22" s="17">
        <v>0.125</v>
      </c>
      <c r="G22" s="14">
        <v>11.2</v>
      </c>
      <c r="H22" s="17">
        <v>0.24440000000000001</v>
      </c>
      <c r="I22" s="14">
        <v>13.57</v>
      </c>
      <c r="J22" s="17">
        <v>0.21160000000000001</v>
      </c>
      <c r="K22" s="14">
        <v>19.989999999999998</v>
      </c>
      <c r="L22" s="17">
        <v>0.47310000000000002</v>
      </c>
      <c r="M22" s="14">
        <v>26.5</v>
      </c>
      <c r="N22" s="17">
        <v>0.32569999999999999</v>
      </c>
      <c r="O22" s="14">
        <v>37</v>
      </c>
      <c r="P22" s="17">
        <v>0.3962</v>
      </c>
      <c r="Q22" s="5">
        <f t="shared" ca="1" si="0"/>
        <v>44.718078260187504</v>
      </c>
      <c r="R22" s="5">
        <f t="shared" ca="1" si="1"/>
        <v>39.749402897944449</v>
      </c>
      <c r="S22" s="5">
        <f t="shared" ca="1" si="2"/>
        <v>31.941484471562504</v>
      </c>
      <c r="T22" s="5">
        <f t="shared" ca="1" si="3"/>
        <v>26.362905385519529</v>
      </c>
      <c r="U22" s="26">
        <f t="shared" ca="1" si="4"/>
        <v>17.896179393771888</v>
      </c>
      <c r="V22" s="26">
        <f t="shared" ca="1" si="5"/>
        <v>13.499797210622642</v>
      </c>
      <c r="W22" s="26">
        <f t="shared" ca="1" si="6"/>
        <v>9.668773677878379</v>
      </c>
      <c r="X22" s="7" t="s">
        <v>184</v>
      </c>
      <c r="Y22" s="7" t="s">
        <v>48</v>
      </c>
    </row>
    <row r="23" spans="1:25">
      <c r="A23" s="3" t="s">
        <v>88</v>
      </c>
      <c r="B23" s="4" t="s">
        <v>89</v>
      </c>
      <c r="C23" s="14">
        <f ca="1">IF(RIGHT(B23,2)="HK",[1]!s_val_mv_ard(B23,TODAY()-1,100000000)*0.8647,[1]!s_val_mv_ard(B23,TODAY()-1,100000000))</f>
        <v>199.37502300560001</v>
      </c>
      <c r="D23" s="14">
        <v>13.2</v>
      </c>
      <c r="E23" s="14">
        <v>13.66</v>
      </c>
      <c r="F23" s="17">
        <v>3.5200000000000002E-2</v>
      </c>
      <c r="G23" s="14">
        <v>19.36</v>
      </c>
      <c r="H23" s="17">
        <v>0.41699999999999998</v>
      </c>
      <c r="I23" s="14">
        <v>23.43</v>
      </c>
      <c r="J23" s="17">
        <v>0.2102</v>
      </c>
      <c r="K23" s="14">
        <v>24.95</v>
      </c>
      <c r="L23" s="17">
        <v>6.5000000000000002E-2</v>
      </c>
      <c r="M23" s="14">
        <v>25</v>
      </c>
      <c r="N23" s="17">
        <v>1.9E-3</v>
      </c>
      <c r="O23" s="14">
        <v>25</v>
      </c>
      <c r="P23" s="19">
        <v>0</v>
      </c>
      <c r="Q23" s="5">
        <f t="shared" ca="1" si="0"/>
        <v>15.104168409515154</v>
      </c>
      <c r="R23" s="5">
        <f t="shared" ca="1" si="1"/>
        <v>14.595536091185945</v>
      </c>
      <c r="S23" s="5">
        <f t="shared" ca="1" si="2"/>
        <v>10.298296642851241</v>
      </c>
      <c r="T23" s="5">
        <f t="shared" ca="1" si="3"/>
        <v>8.5093906532479728</v>
      </c>
      <c r="U23" s="26">
        <f t="shared" ca="1" si="4"/>
        <v>7.9909828859959928</v>
      </c>
      <c r="V23" s="26">
        <f t="shared" ca="1" si="5"/>
        <v>7.9750009202240006</v>
      </c>
      <c r="W23" s="26">
        <f t="shared" ca="1" si="6"/>
        <v>7.9750009202240006</v>
      </c>
      <c r="X23" s="7" t="s">
        <v>185</v>
      </c>
      <c r="Y23" s="7" t="s">
        <v>48</v>
      </c>
    </row>
    <row r="24" spans="1:25">
      <c r="A24" s="3" t="s">
        <v>91</v>
      </c>
      <c r="B24" s="4" t="s">
        <v>92</v>
      </c>
      <c r="C24" s="14">
        <f ca="1">IF(RIGHT(B24,2)="HK",[1]!s_val_mv_ard(B24,TODAY()-1,100000000)*0.8647,[1]!s_val_mv_ard(B24,TODAY()-1,100000000))</f>
        <v>269.47982639849999</v>
      </c>
      <c r="D24" s="14">
        <v>30</v>
      </c>
      <c r="E24" s="14">
        <v>25</v>
      </c>
      <c r="F24" s="18">
        <v>-0.16669999999999999</v>
      </c>
      <c r="G24" s="14">
        <v>22</v>
      </c>
      <c r="H24" s="18">
        <v>-0.12</v>
      </c>
      <c r="I24" s="14">
        <v>18.8</v>
      </c>
      <c r="J24" s="18">
        <v>-0.14549999999999999</v>
      </c>
      <c r="K24" s="14">
        <v>20</v>
      </c>
      <c r="L24" s="17">
        <v>6.3799999999999996E-2</v>
      </c>
      <c r="M24" s="14">
        <v>20</v>
      </c>
      <c r="N24" s="19">
        <v>0</v>
      </c>
      <c r="O24" s="14">
        <v>23</v>
      </c>
      <c r="P24" s="17">
        <v>0.15</v>
      </c>
      <c r="Q24" s="5">
        <f t="shared" ca="1" si="0"/>
        <v>8.9826608799500001</v>
      </c>
      <c r="R24" s="5">
        <f t="shared" ca="1" si="1"/>
        <v>10.77919305594</v>
      </c>
      <c r="S24" s="5">
        <f t="shared" ca="1" si="2"/>
        <v>12.249083018113636</v>
      </c>
      <c r="T24" s="5">
        <f t="shared" ca="1" si="3"/>
        <v>14.334033319069148</v>
      </c>
      <c r="U24" s="26">
        <f t="shared" ca="1" si="4"/>
        <v>13.473991319925</v>
      </c>
      <c r="V24" s="26">
        <f t="shared" ca="1" si="5"/>
        <v>13.473991319925</v>
      </c>
      <c r="W24" s="26">
        <f t="shared" ca="1" si="6"/>
        <v>11.71651419123913</v>
      </c>
      <c r="X24" s="7" t="s">
        <v>186</v>
      </c>
      <c r="Y24" s="7" t="s">
        <v>48</v>
      </c>
    </row>
    <row r="25" spans="1:25">
      <c r="A25" s="3" t="s">
        <v>94</v>
      </c>
      <c r="B25" s="4" t="s">
        <v>95</v>
      </c>
      <c r="C25" s="14">
        <f ca="1">IF(RIGHT(B25,2)="HK",[1]!s_val_mv_ard(B25,TODAY()-1,100000000)*0.8647,[1]!s_val_mv_ard(B25,TODAY()-1,100000000))</f>
        <v>164.18550848582802</v>
      </c>
      <c r="D25" s="14">
        <v>2.15</v>
      </c>
      <c r="E25" s="14">
        <v>5.66</v>
      </c>
      <c r="F25" s="17">
        <v>1.6326000000000001</v>
      </c>
      <c r="G25" s="14">
        <v>6.71</v>
      </c>
      <c r="H25" s="17">
        <v>0.1855</v>
      </c>
      <c r="I25" s="14">
        <v>10</v>
      </c>
      <c r="J25" s="17">
        <v>0.49030000000000001</v>
      </c>
      <c r="K25" s="14">
        <v>14.42</v>
      </c>
      <c r="L25" s="17">
        <v>0.442</v>
      </c>
      <c r="M25" s="14">
        <v>19.5</v>
      </c>
      <c r="N25" s="17">
        <v>0.3523</v>
      </c>
      <c r="O25" s="14">
        <v>25</v>
      </c>
      <c r="P25" s="17">
        <v>0.28210000000000002</v>
      </c>
      <c r="Q25" s="5">
        <f t="shared" ca="1" si="0"/>
        <v>76.365352784106065</v>
      </c>
      <c r="R25" s="5">
        <f t="shared" ca="1" si="1"/>
        <v>29.008040368520852</v>
      </c>
      <c r="S25" s="5">
        <f t="shared" ca="1" si="2"/>
        <v>24.46877920802206</v>
      </c>
      <c r="T25" s="5">
        <f t="shared" ca="1" si="3"/>
        <v>16.418550848582804</v>
      </c>
      <c r="U25" s="26">
        <f t="shared" ca="1" si="4"/>
        <v>11.385957592637173</v>
      </c>
      <c r="V25" s="26">
        <f t="shared" ca="1" si="5"/>
        <v>8.4197696659398993</v>
      </c>
      <c r="W25" s="26">
        <f t="shared" ca="1" si="6"/>
        <v>6.567420339433121</v>
      </c>
      <c r="X25" s="7" t="s">
        <v>96</v>
      </c>
      <c r="Y25" s="7"/>
    </row>
    <row r="26" spans="1:25" ht="13.9">
      <c r="A26" s="3" t="s">
        <v>97</v>
      </c>
      <c r="B26" s="4" t="s">
        <v>98</v>
      </c>
      <c r="C26" s="14">
        <f ca="1">IF(RIGHT(B26,2)="HK",[1]!s_val_mv_ard(B26,TODAY()-1,100000000)*0.8647,[1]!s_val_mv_ard(B26,TODAY()-1,100000000))</f>
        <v>134.71944063622098</v>
      </c>
      <c r="D26" s="14">
        <v>5</v>
      </c>
      <c r="E26" s="14">
        <v>8.6</v>
      </c>
      <c r="F26" s="17">
        <v>0.72</v>
      </c>
      <c r="G26" s="14">
        <v>11.61</v>
      </c>
      <c r="H26" s="17">
        <v>0.35010000000000002</v>
      </c>
      <c r="I26" s="14">
        <v>18.5</v>
      </c>
      <c r="J26" s="17">
        <v>0.59340000000000004</v>
      </c>
      <c r="K26" s="14">
        <v>15.19</v>
      </c>
      <c r="L26" s="18">
        <v>-0.17849999999999999</v>
      </c>
      <c r="M26" s="14">
        <v>18.7</v>
      </c>
      <c r="N26" s="17">
        <v>0.23069999999999999</v>
      </c>
      <c r="O26" s="14">
        <v>22.56</v>
      </c>
      <c r="P26" s="17">
        <v>0.20660000000000001</v>
      </c>
      <c r="Q26" s="5">
        <f t="shared" ca="1" si="0"/>
        <v>26.943888127244197</v>
      </c>
      <c r="R26" s="5">
        <f t="shared" ca="1" si="1"/>
        <v>15.665051236769882</v>
      </c>
      <c r="S26" s="5">
        <f t="shared" ca="1" si="2"/>
        <v>11.60374165686658</v>
      </c>
      <c r="T26" s="5">
        <f t="shared" ca="1" si="3"/>
        <v>7.2821319262822151</v>
      </c>
      <c r="U26" s="26">
        <f t="shared" ca="1" si="4"/>
        <v>8.8689559339184321</v>
      </c>
      <c r="V26" s="26">
        <f t="shared" ca="1" si="5"/>
        <v>7.2042481623647587</v>
      </c>
      <c r="W26" s="26">
        <f t="shared" ca="1" si="6"/>
        <v>5.9716064111800087</v>
      </c>
      <c r="X26" s="22" t="s">
        <v>193</v>
      </c>
      <c r="Y26" s="7" t="s">
        <v>48</v>
      </c>
    </row>
    <row r="27" spans="1:25">
      <c r="A27" s="3" t="s">
        <v>100</v>
      </c>
      <c r="B27" s="4" t="s">
        <v>101</v>
      </c>
      <c r="C27" s="14">
        <f ca="1">IF(RIGHT(B27,2)="HK",[1]!s_val_mv_ard(B27,TODAY()-1,100000000)*0.8647,[1]!s_val_mv_ard(B27,TODAY()-1,100000000))</f>
        <v>166.028507042</v>
      </c>
      <c r="D27" s="14">
        <v>1.34</v>
      </c>
      <c r="E27" s="14">
        <v>10.23</v>
      </c>
      <c r="F27" s="17">
        <v>6.6342999999999996</v>
      </c>
      <c r="G27" s="14">
        <v>18.87</v>
      </c>
      <c r="H27" s="17">
        <v>1.8443000000000001</v>
      </c>
      <c r="I27" s="14">
        <v>25.12</v>
      </c>
      <c r="J27" s="17">
        <v>0.33119999999999999</v>
      </c>
      <c r="K27" s="14">
        <v>15.6</v>
      </c>
      <c r="L27" s="18">
        <v>-0.379</v>
      </c>
      <c r="M27" s="14">
        <v>15.6</v>
      </c>
      <c r="N27" s="19">
        <v>0</v>
      </c>
      <c r="O27" s="14">
        <v>17.8</v>
      </c>
      <c r="P27" s="17">
        <v>0.14099999999999999</v>
      </c>
      <c r="Q27" s="5">
        <f t="shared" ca="1" si="0"/>
        <v>123.90187092686567</v>
      </c>
      <c r="R27" s="5">
        <f t="shared" ca="1" si="1"/>
        <v>16.229570580840665</v>
      </c>
      <c r="S27" s="5">
        <f t="shared" ca="1" si="2"/>
        <v>8.7985430334923151</v>
      </c>
      <c r="T27" s="5">
        <f t="shared" ca="1" si="3"/>
        <v>6.6094150892515922</v>
      </c>
      <c r="U27" s="26">
        <f t="shared" ca="1" si="4"/>
        <v>10.64285301551282</v>
      </c>
      <c r="V27" s="26">
        <f t="shared" ca="1" si="5"/>
        <v>10.64285301551282</v>
      </c>
      <c r="W27" s="26">
        <f t="shared" ca="1" si="6"/>
        <v>9.3274442158426965</v>
      </c>
      <c r="X27" s="7" t="s">
        <v>102</v>
      </c>
      <c r="Y27" s="7"/>
    </row>
    <row r="28" spans="1:25">
      <c r="A28" s="3" t="s">
        <v>103</v>
      </c>
      <c r="B28" s="4" t="s">
        <v>104</v>
      </c>
      <c r="C28" s="14">
        <f ca="1">IF(RIGHT(B28,2)="HK",[1]!s_val_mv_ard(B28,TODAY()-1,100000000)*0.8647,[1]!s_val_mv_ard(B28,TODAY()-1,100000000))</f>
        <v>114.1016755312</v>
      </c>
      <c r="D28" s="14">
        <v>3.91</v>
      </c>
      <c r="E28" s="14">
        <v>4.83</v>
      </c>
      <c r="F28" s="17">
        <v>0.23430000000000001</v>
      </c>
      <c r="G28" s="14">
        <v>5.09</v>
      </c>
      <c r="H28" s="17">
        <v>5.4699999999999999E-2</v>
      </c>
      <c r="I28" s="14">
        <v>6.4</v>
      </c>
      <c r="J28" s="17">
        <v>0.25740000000000002</v>
      </c>
      <c r="K28" s="14">
        <v>8.92</v>
      </c>
      <c r="L28" s="17">
        <v>0.39379999999999998</v>
      </c>
      <c r="M28" s="14">
        <v>12.99</v>
      </c>
      <c r="N28" s="17">
        <v>0.44619999999999999</v>
      </c>
      <c r="O28" s="14">
        <v>17</v>
      </c>
      <c r="P28" s="17">
        <v>0.31780000000000003</v>
      </c>
      <c r="Q28" s="5">
        <f t="shared" ca="1" si="0"/>
        <v>29.182014202352942</v>
      </c>
      <c r="R28" s="5">
        <f t="shared" ca="1" si="1"/>
        <v>23.623535306666668</v>
      </c>
      <c r="S28" s="5">
        <f t="shared" ca="1" si="2"/>
        <v>22.416832127937134</v>
      </c>
      <c r="T28" s="5">
        <f t="shared" ca="1" si="3"/>
        <v>17.82838680175</v>
      </c>
      <c r="U28" s="26">
        <f t="shared" ca="1" si="4"/>
        <v>12.791667660448431</v>
      </c>
      <c r="V28" s="26">
        <f t="shared" ca="1" si="5"/>
        <v>8.7838087398922244</v>
      </c>
      <c r="W28" s="26">
        <f t="shared" ca="1" si="6"/>
        <v>6.7118632665411768</v>
      </c>
      <c r="X28" s="7" t="s">
        <v>187</v>
      </c>
      <c r="Y28" s="7" t="s">
        <v>48</v>
      </c>
    </row>
    <row r="29" spans="1:25">
      <c r="A29" s="3" t="s">
        <v>106</v>
      </c>
      <c r="B29" s="4" t="s">
        <v>107</v>
      </c>
      <c r="C29" s="14">
        <f ca="1">IF(RIGHT(B29,2)="HK",[1]!s_val_mv_ard(B29,TODAY()-1,100000000)*0.8647,[1]!s_val_mv_ard(B29,TODAY()-1,100000000))</f>
        <v>786.7833106542879</v>
      </c>
      <c r="D29" s="14"/>
      <c r="E29" s="14"/>
      <c r="F29" s="19"/>
      <c r="G29" s="14"/>
      <c r="H29" s="19"/>
      <c r="I29" s="14"/>
      <c r="J29" s="19"/>
      <c r="K29" s="14">
        <v>5.43</v>
      </c>
      <c r="L29" s="19"/>
      <c r="M29" s="14">
        <v>12</v>
      </c>
      <c r="N29" s="17">
        <v>1.2112000000000001</v>
      </c>
      <c r="O29" s="14">
        <v>22</v>
      </c>
      <c r="P29" s="17">
        <v>0.83330000000000004</v>
      </c>
      <c r="Q29" s="5" t="str">
        <f t="shared" si="0"/>
        <v/>
      </c>
      <c r="R29" s="5" t="str">
        <f t="shared" si="1"/>
        <v/>
      </c>
      <c r="S29" s="5" t="str">
        <f t="shared" si="2"/>
        <v/>
      </c>
      <c r="T29" s="5" t="str">
        <f t="shared" si="3"/>
        <v/>
      </c>
      <c r="U29" s="26">
        <f t="shared" ca="1" si="4"/>
        <v>144.89563732123167</v>
      </c>
      <c r="V29" s="26">
        <f t="shared" ca="1" si="5"/>
        <v>65.565275887857325</v>
      </c>
      <c r="W29" s="26">
        <f t="shared" ca="1" si="6"/>
        <v>35.762877757013086</v>
      </c>
      <c r="X29" s="7" t="s">
        <v>108</v>
      </c>
      <c r="Y29" s="7"/>
    </row>
    <row r="30" spans="1:25">
      <c r="A30" s="3" t="s">
        <v>109</v>
      </c>
      <c r="B30" s="4" t="s">
        <v>110</v>
      </c>
      <c r="C30" s="14">
        <f ca="1">IF(RIGHT(B30,2)="HK",[1]!s_val_mv_ard(B30,TODAY()-1,100000000)*0.8647,[1]!s_val_mv_ard(B30,TODAY()-1,100000000))</f>
        <v>238.07854248839999</v>
      </c>
      <c r="D30" s="14">
        <v>1.9</v>
      </c>
      <c r="E30" s="14">
        <v>3.02</v>
      </c>
      <c r="F30" s="17">
        <v>0.58950000000000002</v>
      </c>
      <c r="G30" s="14">
        <v>3.8</v>
      </c>
      <c r="H30" s="17">
        <v>0.25829999999999997</v>
      </c>
      <c r="I30" s="14">
        <v>5.32</v>
      </c>
      <c r="J30" s="17">
        <v>0.3987</v>
      </c>
      <c r="K30" s="14">
        <v>8.0299999999999994</v>
      </c>
      <c r="L30" s="17">
        <v>0.51080000000000003</v>
      </c>
      <c r="M30" s="14">
        <v>12.5</v>
      </c>
      <c r="N30" s="17">
        <v>0.55669999999999997</v>
      </c>
      <c r="O30" s="14">
        <v>16</v>
      </c>
      <c r="P30" s="17">
        <v>0.28000000000000003</v>
      </c>
      <c r="Q30" s="5">
        <f t="shared" ca="1" si="0"/>
        <v>125.30449604652631</v>
      </c>
      <c r="R30" s="5">
        <f t="shared" ca="1" si="1"/>
        <v>78.833954466357611</v>
      </c>
      <c r="S30" s="5">
        <f t="shared" ca="1" si="2"/>
        <v>62.652248023263155</v>
      </c>
      <c r="T30" s="5">
        <f t="shared" ca="1" si="3"/>
        <v>44.751605730902249</v>
      </c>
      <c r="U30" s="26">
        <f t="shared" ca="1" si="4"/>
        <v>29.648635428194272</v>
      </c>
      <c r="V30" s="26">
        <f t="shared" ca="1" si="5"/>
        <v>19.046283399071999</v>
      </c>
      <c r="W30" s="26">
        <f t="shared" ca="1" si="6"/>
        <v>14.879908905524999</v>
      </c>
      <c r="X30" s="7" t="s">
        <v>111</v>
      </c>
      <c r="Y30" s="7"/>
    </row>
    <row r="31" spans="1:25">
      <c r="A31" s="3" t="s">
        <v>112</v>
      </c>
      <c r="B31" s="4" t="s">
        <v>113</v>
      </c>
      <c r="C31" s="14">
        <f ca="1">IF(RIGHT(B31,2)="HK",[1]!s_val_mv_ard(B31,TODAY()-1,100000000)*0.8647,[1]!s_val_mv_ard(B31,TODAY()-1,100000000))</f>
        <v>277.80545724899997</v>
      </c>
      <c r="D31" s="14"/>
      <c r="E31" s="14"/>
      <c r="F31" s="19"/>
      <c r="G31" s="14"/>
      <c r="H31" s="19"/>
      <c r="I31" s="14"/>
      <c r="J31" s="19"/>
      <c r="K31" s="14">
        <v>2.5</v>
      </c>
      <c r="L31" s="19"/>
      <c r="M31" s="14">
        <v>12</v>
      </c>
      <c r="N31" s="17">
        <v>3.8</v>
      </c>
      <c r="O31" s="14">
        <v>18</v>
      </c>
      <c r="P31" s="17">
        <v>0.5</v>
      </c>
      <c r="Q31" s="5" t="str">
        <f t="shared" si="0"/>
        <v/>
      </c>
      <c r="R31" s="5" t="str">
        <f t="shared" si="1"/>
        <v/>
      </c>
      <c r="S31" s="5" t="str">
        <f t="shared" si="2"/>
        <v/>
      </c>
      <c r="T31" s="5" t="str">
        <f t="shared" si="3"/>
        <v/>
      </c>
      <c r="U31" s="26">
        <f t="shared" ca="1" si="4"/>
        <v>111.12218289959999</v>
      </c>
      <c r="V31" s="26">
        <f t="shared" ca="1" si="5"/>
        <v>23.150454770749999</v>
      </c>
      <c r="W31" s="26">
        <f t="shared" ca="1" si="6"/>
        <v>15.433636513833331</v>
      </c>
      <c r="X31" s="7" t="s">
        <v>188</v>
      </c>
      <c r="Y31" s="7" t="s">
        <v>48</v>
      </c>
    </row>
    <row r="32" spans="1:25">
      <c r="A32" s="3" t="s">
        <v>115</v>
      </c>
      <c r="B32" s="4" t="s">
        <v>116</v>
      </c>
      <c r="C32" s="14">
        <f ca="1">IF(RIGHT(B32,2)="HK",[1]!s_val_mv_ard(B32,TODAY()-1,100000000)*0.8647,[1]!s_val_mv_ard(B32,TODAY()-1,100000000))</f>
        <v>188.90384843619998</v>
      </c>
      <c r="D32" s="14"/>
      <c r="E32" s="14"/>
      <c r="F32" s="19"/>
      <c r="G32" s="14">
        <v>0.91</v>
      </c>
      <c r="H32" s="19"/>
      <c r="I32" s="14">
        <v>3.6</v>
      </c>
      <c r="J32" s="17">
        <v>2.9430000000000001</v>
      </c>
      <c r="K32" s="14">
        <v>8.01</v>
      </c>
      <c r="L32" s="17">
        <v>1.2253000000000001</v>
      </c>
      <c r="M32" s="14">
        <v>11.4</v>
      </c>
      <c r="N32" s="17">
        <v>0.42299999999999999</v>
      </c>
      <c r="O32" s="14">
        <v>16</v>
      </c>
      <c r="P32" s="17">
        <v>0.40350000000000003</v>
      </c>
      <c r="Q32" s="5" t="str">
        <f t="shared" si="0"/>
        <v/>
      </c>
      <c r="R32" s="5" t="str">
        <f t="shared" si="1"/>
        <v/>
      </c>
      <c r="S32" s="5">
        <f t="shared" ca="1" si="2"/>
        <v>207.58664663318677</v>
      </c>
      <c r="T32" s="5">
        <f t="shared" ca="1" si="3"/>
        <v>52.473291232277774</v>
      </c>
      <c r="U32" s="26">
        <f t="shared" ca="1" si="4"/>
        <v>23.583501677428213</v>
      </c>
      <c r="V32" s="26">
        <f t="shared" ca="1" si="5"/>
        <v>16.570513020719297</v>
      </c>
      <c r="W32" s="26">
        <f t="shared" ca="1" si="6"/>
        <v>11.806490527262499</v>
      </c>
      <c r="X32" s="7" t="s">
        <v>117</v>
      </c>
      <c r="Y32" s="7"/>
    </row>
    <row r="33" spans="1:25">
      <c r="A33" s="3" t="s">
        <v>118</v>
      </c>
      <c r="B33" s="4" t="s">
        <v>119</v>
      </c>
      <c r="C33" s="14">
        <f ca="1">IF(RIGHT(B33,2)="HK",[1]!s_val_mv_ard(B33,TODAY()-1,100000000)*0.8647,[1]!s_val_mv_ard(B33,TODAY()-1,100000000))</f>
        <v>41.293361365163001</v>
      </c>
      <c r="D33" s="14">
        <v>0.44</v>
      </c>
      <c r="E33" s="14">
        <v>1.0900000000000001</v>
      </c>
      <c r="F33" s="17">
        <v>1.4954000000000001</v>
      </c>
      <c r="G33" s="14">
        <v>2.0499999999999998</v>
      </c>
      <c r="H33" s="17">
        <v>0.88139999999999996</v>
      </c>
      <c r="I33" s="14">
        <v>3.84</v>
      </c>
      <c r="J33" s="17">
        <v>0.87760000000000005</v>
      </c>
      <c r="K33" s="14">
        <v>7.63</v>
      </c>
      <c r="L33" s="17">
        <v>0.98519999999999996</v>
      </c>
      <c r="M33" s="14">
        <v>11</v>
      </c>
      <c r="N33" s="17">
        <v>0.44169999999999998</v>
      </c>
      <c r="O33" s="14">
        <v>16</v>
      </c>
      <c r="P33" s="17">
        <v>0.45450000000000002</v>
      </c>
      <c r="Q33" s="5">
        <f t="shared" ca="1" si="0"/>
        <v>93.848548557188636</v>
      </c>
      <c r="R33" s="5">
        <f t="shared" ca="1" si="1"/>
        <v>37.883817766204587</v>
      </c>
      <c r="S33" s="5">
        <f t="shared" ca="1" si="2"/>
        <v>20.143103104957564</v>
      </c>
      <c r="T33" s="5">
        <f t="shared" ca="1" si="3"/>
        <v>10.753479522177866</v>
      </c>
      <c r="U33" s="26">
        <f t="shared" ca="1" si="4"/>
        <v>5.4119739666006552</v>
      </c>
      <c r="V33" s="26">
        <f t="shared" ca="1" si="5"/>
        <v>3.7539419422875455</v>
      </c>
      <c r="W33" s="26">
        <f t="shared" ca="1" si="6"/>
        <v>2.5808350853226876</v>
      </c>
      <c r="X33" s="7" t="s">
        <v>70</v>
      </c>
      <c r="Y33" s="7"/>
    </row>
    <row r="34" spans="1:25">
      <c r="A34" s="3" t="s">
        <v>120</v>
      </c>
      <c r="B34" s="4" t="s">
        <v>121</v>
      </c>
      <c r="C34" s="14">
        <f ca="1">IF(RIGHT(B34,2)="HK",[1]!s_val_mv_ard(B34,TODAY()-1,100000000)*0.8647,[1]!s_val_mv_ard(B34,TODAY()-1,100000000))</f>
        <v>351.81483750760003</v>
      </c>
      <c r="D34" s="14">
        <v>8.89</v>
      </c>
      <c r="E34" s="14">
        <v>7.18</v>
      </c>
      <c r="F34" s="18">
        <v>-0.19320000000000001</v>
      </c>
      <c r="G34" s="14">
        <v>8.42</v>
      </c>
      <c r="H34" s="17">
        <v>0.17280000000000001</v>
      </c>
      <c r="I34" s="14">
        <v>9.91</v>
      </c>
      <c r="J34" s="17">
        <v>0.17749999999999999</v>
      </c>
      <c r="K34" s="14">
        <v>9.1199999999999992</v>
      </c>
      <c r="L34" s="18">
        <v>-8.0199999999999994E-2</v>
      </c>
      <c r="M34" s="14">
        <v>11</v>
      </c>
      <c r="N34" s="17">
        <v>0.20680000000000001</v>
      </c>
      <c r="O34" s="14">
        <v>16</v>
      </c>
      <c r="P34" s="17">
        <v>0.45450000000000002</v>
      </c>
      <c r="Q34" s="5">
        <f t="shared" ref="Q34:Q51" ca="1" si="7">IFERROR(IF(D34&gt;0,$C34/D34,""),"")</f>
        <v>39.574222441799776</v>
      </c>
      <c r="R34" s="5">
        <f t="shared" ref="R34:R51" ca="1" si="8">IFERROR(IF(E34&gt;0,$C34/E34,""),"")</f>
        <v>48.999280989916443</v>
      </c>
      <c r="S34" s="5">
        <f t="shared" ref="S34:S51" ca="1" si="9">IFERROR(IF(G34&gt;0,$C34/G34,""),"")</f>
        <v>41.783234858384802</v>
      </c>
      <c r="T34" s="5">
        <f t="shared" ref="T34:T51" ca="1" si="10">IFERROR(IF(I34&gt;0,$C34/I34,""),"")</f>
        <v>35.50099268492432</v>
      </c>
      <c r="U34" s="26">
        <f t="shared" ref="U34:U51" ca="1" si="11">IFERROR(IF(K34&gt;0,$C34/K34,""),"")</f>
        <v>38.576188323201762</v>
      </c>
      <c r="V34" s="26">
        <f t="shared" ref="V34:V51" ca="1" si="12">IFERROR(IF(M34&gt;0,$C34/M34,""),"")</f>
        <v>31.983167046145457</v>
      </c>
      <c r="W34" s="26">
        <f t="shared" ref="W34:W51" ca="1" si="13">IFERROR(IF(O34&gt;0,$C34/O34,""),"")</f>
        <v>21.988427344225002</v>
      </c>
      <c r="X34" s="7" t="s">
        <v>122</v>
      </c>
      <c r="Y34" s="7"/>
    </row>
    <row r="35" spans="1:25">
      <c r="A35" s="3" t="s">
        <v>123</v>
      </c>
      <c r="B35" s="4" t="s">
        <v>124</v>
      </c>
      <c r="C35" s="14">
        <f ca="1">IF(RIGHT(B35,2)="HK",[1]!s_val_mv_ard(B35,TODAY()-1,100000000)*0.8647,[1]!s_val_mv_ard(B35,TODAY()-1,100000000))</f>
        <v>152.53597823228401</v>
      </c>
      <c r="D35" s="14"/>
      <c r="E35" s="14"/>
      <c r="F35" s="19"/>
      <c r="G35" s="14"/>
      <c r="H35" s="19"/>
      <c r="I35" s="14">
        <v>0.36</v>
      </c>
      <c r="J35" s="19"/>
      <c r="K35" s="14">
        <v>3.15</v>
      </c>
      <c r="L35" s="17">
        <v>7.75</v>
      </c>
      <c r="M35" s="14">
        <v>10</v>
      </c>
      <c r="N35" s="17">
        <v>2.1745999999999999</v>
      </c>
      <c r="O35" s="14">
        <v>18</v>
      </c>
      <c r="P35" s="17">
        <v>0.8</v>
      </c>
      <c r="Q35" s="5" t="str">
        <f t="shared" si="7"/>
        <v/>
      </c>
      <c r="R35" s="5" t="str">
        <f t="shared" si="8"/>
        <v/>
      </c>
      <c r="S35" s="5" t="str">
        <f t="shared" si="9"/>
        <v/>
      </c>
      <c r="T35" s="5">
        <f t="shared" ca="1" si="10"/>
        <v>423.7110506452334</v>
      </c>
      <c r="U35" s="26">
        <f t="shared" ca="1" si="11"/>
        <v>48.424120073740959</v>
      </c>
      <c r="V35" s="26">
        <f t="shared" ca="1" si="12"/>
        <v>15.2535978232284</v>
      </c>
      <c r="W35" s="26">
        <f t="shared" ca="1" si="13"/>
        <v>8.4742210129046676</v>
      </c>
      <c r="X35" s="7" t="s">
        <v>125</v>
      </c>
      <c r="Y35" s="7"/>
    </row>
    <row r="36" spans="1:25">
      <c r="A36" s="3" t="s">
        <v>126</v>
      </c>
      <c r="B36" s="4" t="s">
        <v>127</v>
      </c>
      <c r="C36" s="14">
        <f ca="1">IF(RIGHT(B36,2)="HK",[1]!s_val_mv_ard(B36,TODAY()-1,100000000)*0.8647,[1]!s_val_mv_ard(B36,TODAY()-1,100000000))</f>
        <v>45.461198714799998</v>
      </c>
      <c r="D36" s="14"/>
      <c r="E36" s="14"/>
      <c r="F36" s="19"/>
      <c r="G36" s="14">
        <v>1.75</v>
      </c>
      <c r="H36" s="19"/>
      <c r="I36" s="14">
        <v>4.0999999999999996</v>
      </c>
      <c r="J36" s="17">
        <v>1.3429</v>
      </c>
      <c r="K36" s="14">
        <v>6.74</v>
      </c>
      <c r="L36" s="17">
        <v>0.64390000000000003</v>
      </c>
      <c r="M36" s="14">
        <v>10.8</v>
      </c>
      <c r="N36" s="17">
        <v>0.60240000000000005</v>
      </c>
      <c r="O36" s="14">
        <v>16</v>
      </c>
      <c r="P36" s="17">
        <v>0.48149999999999998</v>
      </c>
      <c r="Q36" s="5" t="str">
        <f t="shared" si="7"/>
        <v/>
      </c>
      <c r="R36" s="5" t="str">
        <f t="shared" si="8"/>
        <v/>
      </c>
      <c r="S36" s="5">
        <f t="shared" ca="1" si="9"/>
        <v>25.97782783702857</v>
      </c>
      <c r="T36" s="5">
        <f t="shared" ca="1" si="10"/>
        <v>11.088097247512195</v>
      </c>
      <c r="U36" s="26">
        <f t="shared" ca="1" si="11"/>
        <v>6.7449849725222544</v>
      </c>
      <c r="V36" s="26">
        <f t="shared" ca="1" si="12"/>
        <v>4.2093702513703697</v>
      </c>
      <c r="W36" s="26">
        <f t="shared" ca="1" si="13"/>
        <v>2.8413249196749999</v>
      </c>
      <c r="X36" s="7" t="s">
        <v>128</v>
      </c>
      <c r="Y36" s="7"/>
    </row>
    <row r="37" spans="1:25">
      <c r="A37" s="3" t="s">
        <v>129</v>
      </c>
      <c r="B37" s="4" t="s">
        <v>130</v>
      </c>
      <c r="C37" s="14">
        <f ca="1">IF(RIGHT(B37,2)="HK",[1]!s_val_mv_ard(B37,TODAY()-1,100000000)*0.8647,[1]!s_val_mv_ard(B37,TODAY()-1,100000000))</f>
        <v>115.82873392701001</v>
      </c>
      <c r="D37" s="14">
        <v>0.1</v>
      </c>
      <c r="E37" s="14">
        <v>1.75</v>
      </c>
      <c r="F37" s="19"/>
      <c r="G37" s="14">
        <v>1.94</v>
      </c>
      <c r="H37" s="17">
        <v>0.1086</v>
      </c>
      <c r="I37" s="14">
        <v>2.4</v>
      </c>
      <c r="J37" s="17">
        <v>0.23710000000000001</v>
      </c>
      <c r="K37" s="14">
        <v>5.0599999999999996</v>
      </c>
      <c r="L37" s="17">
        <v>1.1083000000000001</v>
      </c>
      <c r="M37" s="14">
        <v>9</v>
      </c>
      <c r="N37" s="17">
        <v>0.77749999999999997</v>
      </c>
      <c r="O37" s="14">
        <v>14</v>
      </c>
      <c r="P37" s="17">
        <v>0.55559999999999998</v>
      </c>
      <c r="Q37" s="5">
        <f t="shared" ca="1" si="7"/>
        <v>1158.2873392700999</v>
      </c>
      <c r="R37" s="5">
        <f t="shared" ca="1" si="8"/>
        <v>66.187847958291428</v>
      </c>
      <c r="S37" s="5">
        <f t="shared" ca="1" si="9"/>
        <v>59.705532952067017</v>
      </c>
      <c r="T37" s="5">
        <f t="shared" ca="1" si="10"/>
        <v>48.261972469587505</v>
      </c>
      <c r="U37" s="26">
        <f t="shared" ca="1" si="11"/>
        <v>22.89105413577273</v>
      </c>
      <c r="V37" s="26">
        <f t="shared" ca="1" si="12"/>
        <v>12.869859325223334</v>
      </c>
      <c r="W37" s="26">
        <f t="shared" ca="1" si="13"/>
        <v>8.2734809947864285</v>
      </c>
      <c r="X37" s="7" t="s">
        <v>131</v>
      </c>
      <c r="Y37" s="7"/>
    </row>
    <row r="38" spans="1:25">
      <c r="A38" s="3" t="s">
        <v>132</v>
      </c>
      <c r="B38" s="4" t="s">
        <v>133</v>
      </c>
      <c r="C38" s="14">
        <f ca="1">IF(RIGHT(B38,2)="HK",[1]!s_val_mv_ard(B38,TODAY()-1,100000000)*0.8647,[1]!s_val_mv_ard(B38,TODAY()-1,100000000))</f>
        <v>21.836147938236</v>
      </c>
      <c r="D38" s="14"/>
      <c r="E38" s="14">
        <v>0.18</v>
      </c>
      <c r="F38" s="19"/>
      <c r="G38" s="14">
        <v>0.77</v>
      </c>
      <c r="H38" s="17">
        <v>3.3527999999999998</v>
      </c>
      <c r="I38" s="14">
        <v>2.56</v>
      </c>
      <c r="J38" s="17">
        <v>2.3403</v>
      </c>
      <c r="K38" s="14">
        <v>4.93</v>
      </c>
      <c r="L38" s="17">
        <v>0.92579999999999996</v>
      </c>
      <c r="M38" s="14">
        <v>9</v>
      </c>
      <c r="N38" s="17">
        <v>0.82630000000000003</v>
      </c>
      <c r="O38" s="14">
        <v>13.5</v>
      </c>
      <c r="P38" s="17">
        <v>0.5</v>
      </c>
      <c r="Q38" s="5" t="str">
        <f t="shared" si="7"/>
        <v/>
      </c>
      <c r="R38" s="5">
        <f t="shared" ca="1" si="8"/>
        <v>121.31193299020001</v>
      </c>
      <c r="S38" s="5">
        <f t="shared" ca="1" si="9"/>
        <v>28.358633686020777</v>
      </c>
      <c r="T38" s="5">
        <f t="shared" ca="1" si="10"/>
        <v>8.5297452883734373</v>
      </c>
      <c r="U38" s="26">
        <f t="shared" ca="1" si="11"/>
        <v>4.4292389327050712</v>
      </c>
      <c r="V38" s="26">
        <f t="shared" ca="1" si="12"/>
        <v>2.426238659804</v>
      </c>
      <c r="W38" s="26">
        <f t="shared" ca="1" si="13"/>
        <v>1.6174924398693333</v>
      </c>
      <c r="X38" s="7" t="s">
        <v>134</v>
      </c>
      <c r="Y38" s="7"/>
    </row>
    <row r="39" spans="1:25">
      <c r="A39" s="3" t="s">
        <v>135</v>
      </c>
      <c r="B39" s="4" t="s">
        <v>136</v>
      </c>
      <c r="C39" s="14">
        <f ca="1">IF(RIGHT(B39,2)="HK",[1]!s_val_mv_ard(B39,TODAY()-1,100000000)*0.8647,[1]!s_val_mv_ard(B39,TODAY()-1,100000000))</f>
        <v>59.603426685106996</v>
      </c>
      <c r="D39" s="14"/>
      <c r="E39" s="14">
        <v>0.16</v>
      </c>
      <c r="F39" s="19"/>
      <c r="G39" s="14">
        <v>1.01</v>
      </c>
      <c r="H39" s="17">
        <v>5.5</v>
      </c>
      <c r="I39" s="14">
        <v>3</v>
      </c>
      <c r="J39" s="17">
        <v>1.9615</v>
      </c>
      <c r="K39" s="14">
        <v>5.01</v>
      </c>
      <c r="L39" s="17">
        <v>0.66830000000000001</v>
      </c>
      <c r="M39" s="14">
        <v>8</v>
      </c>
      <c r="N39" s="17">
        <v>0.5968</v>
      </c>
      <c r="O39" s="14">
        <v>12</v>
      </c>
      <c r="P39" s="17">
        <v>0.5</v>
      </c>
      <c r="Q39" s="5" t="str">
        <f t="shared" si="7"/>
        <v/>
      </c>
      <c r="R39" s="5">
        <f t="shared" ca="1" si="8"/>
        <v>372.52141678191873</v>
      </c>
      <c r="S39" s="5">
        <f t="shared" ca="1" si="9"/>
        <v>59.013293747630691</v>
      </c>
      <c r="T39" s="5">
        <f t="shared" ca="1" si="10"/>
        <v>19.867808895035665</v>
      </c>
      <c r="U39" s="26">
        <f t="shared" ca="1" si="11"/>
        <v>11.896891553913573</v>
      </c>
      <c r="V39" s="26">
        <f t="shared" ca="1" si="12"/>
        <v>7.4504283356383745</v>
      </c>
      <c r="W39" s="26">
        <f t="shared" ca="1" si="13"/>
        <v>4.9669522237589163</v>
      </c>
      <c r="X39" s="7" t="s">
        <v>81</v>
      </c>
      <c r="Y39" s="7"/>
    </row>
    <row r="40" spans="1:25">
      <c r="A40" s="3" t="s">
        <v>137</v>
      </c>
      <c r="B40" s="4" t="s">
        <v>138</v>
      </c>
      <c r="C40" s="14">
        <f ca="1">IF(RIGHT(B40,2)="HK",[1]!s_val_mv_ard(B40,TODAY()-1,100000000)*0.8647,[1]!s_val_mv_ard(B40,TODAY()-1,100000000))</f>
        <v>63.900071973911004</v>
      </c>
      <c r="D40" s="14"/>
      <c r="E40" s="14"/>
      <c r="F40" s="19"/>
      <c r="G40" s="14">
        <v>0.65</v>
      </c>
      <c r="H40" s="19"/>
      <c r="I40" s="14">
        <v>1.6</v>
      </c>
      <c r="J40" s="17">
        <v>1.4615</v>
      </c>
      <c r="K40" s="14">
        <v>5.4</v>
      </c>
      <c r="L40" s="17">
        <v>2.375</v>
      </c>
      <c r="M40" s="14">
        <v>8.0299999999999994</v>
      </c>
      <c r="N40" s="17">
        <v>0.48149999999999998</v>
      </c>
      <c r="O40" s="14">
        <v>11</v>
      </c>
      <c r="P40" s="17">
        <v>0.375</v>
      </c>
      <c r="Q40" s="5" t="str">
        <f t="shared" si="7"/>
        <v/>
      </c>
      <c r="R40" s="5" t="str">
        <f t="shared" si="8"/>
        <v/>
      </c>
      <c r="S40" s="5">
        <f t="shared" ca="1" si="9"/>
        <v>98.307803036786154</v>
      </c>
      <c r="T40" s="5">
        <f t="shared" ca="1" si="10"/>
        <v>39.937544983694373</v>
      </c>
      <c r="U40" s="26">
        <f t="shared" ca="1" si="11"/>
        <v>11.833346661835371</v>
      </c>
      <c r="V40" s="26">
        <f t="shared" ca="1" si="12"/>
        <v>7.9576677427037374</v>
      </c>
      <c r="W40" s="26">
        <f t="shared" ca="1" si="13"/>
        <v>5.8090974521737273</v>
      </c>
      <c r="X40" s="7" t="s">
        <v>189</v>
      </c>
      <c r="Y40" s="7" t="s">
        <v>48</v>
      </c>
    </row>
    <row r="41" spans="1:25">
      <c r="A41" s="3" t="s">
        <v>140</v>
      </c>
      <c r="B41" s="4" t="s">
        <v>141</v>
      </c>
      <c r="C41" s="14">
        <f ca="1">IF(RIGHT(B41,2)="HK",[1]!s_val_mv_ard(B41,TODAY()-1,100000000)*0.8647,[1]!s_val_mv_ard(B41,TODAY()-1,100000000))</f>
        <v>10.817629673476</v>
      </c>
      <c r="D41" s="14"/>
      <c r="E41" s="14">
        <v>0.11</v>
      </c>
      <c r="F41" s="19"/>
      <c r="G41" s="14">
        <v>1.38</v>
      </c>
      <c r="H41" s="19"/>
      <c r="I41" s="14">
        <v>2.8</v>
      </c>
      <c r="J41" s="17">
        <v>1.032</v>
      </c>
      <c r="K41" s="14">
        <v>3.36</v>
      </c>
      <c r="L41" s="17">
        <v>0.2024</v>
      </c>
      <c r="M41" s="14">
        <v>5</v>
      </c>
      <c r="N41" s="17">
        <v>0.48720000000000002</v>
      </c>
      <c r="O41" s="14">
        <v>8</v>
      </c>
      <c r="P41" s="17">
        <v>0.6</v>
      </c>
      <c r="Q41" s="5" t="str">
        <f t="shared" si="7"/>
        <v/>
      </c>
      <c r="R41" s="5">
        <f t="shared" ca="1" si="8"/>
        <v>98.342087940690917</v>
      </c>
      <c r="S41" s="5">
        <f t="shared" ca="1" si="9"/>
        <v>7.8388620822289861</v>
      </c>
      <c r="T41" s="5">
        <f t="shared" ca="1" si="10"/>
        <v>3.8634391690985717</v>
      </c>
      <c r="U41" s="26">
        <f t="shared" ca="1" si="11"/>
        <v>3.2195326409154763</v>
      </c>
      <c r="V41" s="26">
        <f t="shared" ca="1" si="12"/>
        <v>2.1635259346952003</v>
      </c>
      <c r="W41" s="26">
        <f t="shared" ca="1" si="13"/>
        <v>1.3522037091845001</v>
      </c>
      <c r="X41" s="7"/>
      <c r="Y41" s="7" t="s">
        <v>142</v>
      </c>
    </row>
    <row r="42" spans="1:25">
      <c r="A42" s="3" t="s">
        <v>143</v>
      </c>
      <c r="B42" s="4" t="s">
        <v>144</v>
      </c>
      <c r="C42" s="14">
        <f ca="1">IF(RIGHT(B42,2)="HK",[1]!s_val_mv_ard(B42,TODAY()-1,100000000)*0.8647,[1]!s_val_mv_ard(B42,TODAY()-1,100000000))</f>
        <v>88.469157920000001</v>
      </c>
      <c r="D42" s="14">
        <v>0.04</v>
      </c>
      <c r="E42" s="14">
        <v>2.36</v>
      </c>
      <c r="F42" s="17">
        <v>58</v>
      </c>
      <c r="G42" s="14">
        <v>3.6</v>
      </c>
      <c r="H42" s="17">
        <v>0.52539999999999998</v>
      </c>
      <c r="I42" s="14">
        <v>1.73</v>
      </c>
      <c r="J42" s="18">
        <v>-0.51939999999999997</v>
      </c>
      <c r="K42" s="14">
        <v>3.16</v>
      </c>
      <c r="L42" s="17">
        <v>0.8266</v>
      </c>
      <c r="M42" s="14">
        <v>5</v>
      </c>
      <c r="N42" s="17">
        <v>0.58230000000000004</v>
      </c>
      <c r="O42" s="14">
        <v>6.5</v>
      </c>
      <c r="P42" s="17">
        <v>0.3</v>
      </c>
      <c r="Q42" s="5">
        <f t="shared" ca="1" si="7"/>
        <v>2211.7289479999999</v>
      </c>
      <c r="R42" s="5">
        <f t="shared" ca="1" si="8"/>
        <v>37.486931322033904</v>
      </c>
      <c r="S42" s="5">
        <f t="shared" ca="1" si="9"/>
        <v>24.574766088888889</v>
      </c>
      <c r="T42" s="5">
        <f t="shared" ca="1" si="10"/>
        <v>51.138241572254337</v>
      </c>
      <c r="U42" s="26">
        <f t="shared" ca="1" si="11"/>
        <v>27.996568962025314</v>
      </c>
      <c r="V42" s="26">
        <f t="shared" ca="1" si="12"/>
        <v>17.693831584000002</v>
      </c>
      <c r="W42" s="26">
        <f t="shared" ca="1" si="13"/>
        <v>13.61063968</v>
      </c>
      <c r="X42" s="7" t="s">
        <v>145</v>
      </c>
      <c r="Y42" s="7"/>
    </row>
    <row r="43" spans="1:25" ht="13.9">
      <c r="A43" s="3" t="s">
        <v>146</v>
      </c>
      <c r="B43" s="4" t="s">
        <v>147</v>
      </c>
      <c r="C43" s="14">
        <f ca="1">IF(RIGHT(B43,2)="HK",[1]!s_val_mv_ard(B43,TODAY()-1,100000000)*0.8647,[1]!s_val_mv_ard(B43,TODAY()-1,100000000))</f>
        <v>197.3673330769</v>
      </c>
      <c r="D43" s="14"/>
      <c r="E43" s="14"/>
      <c r="F43" s="19"/>
      <c r="G43" s="14">
        <v>0.3</v>
      </c>
      <c r="H43" s="19"/>
      <c r="I43" s="14">
        <v>1</v>
      </c>
      <c r="J43" s="17">
        <v>2.3332999999999999</v>
      </c>
      <c r="K43" s="14">
        <v>2.25</v>
      </c>
      <c r="L43" s="17">
        <v>1.25</v>
      </c>
      <c r="M43" s="14">
        <v>4.5</v>
      </c>
      <c r="N43" s="17">
        <v>1</v>
      </c>
      <c r="O43" s="14">
        <v>8</v>
      </c>
      <c r="P43" s="17">
        <v>0.77780000000000005</v>
      </c>
      <c r="Q43" s="5" t="str">
        <f t="shared" si="7"/>
        <v/>
      </c>
      <c r="R43" s="5" t="str">
        <f t="shared" si="8"/>
        <v/>
      </c>
      <c r="S43" s="5">
        <f t="shared" ca="1" si="9"/>
        <v>657.89111025633338</v>
      </c>
      <c r="T43" s="5">
        <f t="shared" ca="1" si="10"/>
        <v>197.3673330769</v>
      </c>
      <c r="U43" s="26">
        <f t="shared" ca="1" si="11"/>
        <v>87.718814700844447</v>
      </c>
      <c r="V43" s="26">
        <f t="shared" ca="1" si="12"/>
        <v>43.859407350422224</v>
      </c>
      <c r="W43" s="26">
        <f t="shared" ca="1" si="13"/>
        <v>24.6709166346125</v>
      </c>
      <c r="X43" s="23" t="s">
        <v>197</v>
      </c>
      <c r="Y43" s="7" t="s">
        <v>48</v>
      </c>
    </row>
    <row r="44" spans="1:25">
      <c r="A44" s="3" t="s">
        <v>149</v>
      </c>
      <c r="B44" s="4" t="s">
        <v>150</v>
      </c>
      <c r="C44" s="14">
        <f ca="1">IF(RIGHT(B44,2)="HK",[1]!s_val_mv_ard(B44,TODAY()-1,100000000)*0.8647,[1]!s_val_mv_ard(B44,TODAY()-1,100000000))</f>
        <v>58.993749681600001</v>
      </c>
      <c r="D44" s="14">
        <v>0.01</v>
      </c>
      <c r="E44" s="14">
        <v>0.34</v>
      </c>
      <c r="F44" s="19"/>
      <c r="G44" s="14">
        <v>0.74</v>
      </c>
      <c r="H44" s="17">
        <v>1.1970000000000001</v>
      </c>
      <c r="I44" s="14">
        <v>1.5</v>
      </c>
      <c r="J44" s="17">
        <v>1.0367</v>
      </c>
      <c r="K44" s="14">
        <v>2.84</v>
      </c>
      <c r="L44" s="17">
        <v>0.89729999999999999</v>
      </c>
      <c r="M44" s="14">
        <v>4.3</v>
      </c>
      <c r="N44" s="17">
        <v>0.51200000000000001</v>
      </c>
      <c r="O44" s="14">
        <v>6.4</v>
      </c>
      <c r="P44" s="17">
        <v>0.4884</v>
      </c>
      <c r="Q44" s="5">
        <f t="shared" ca="1" si="7"/>
        <v>5899.3749681600002</v>
      </c>
      <c r="R44" s="5">
        <f t="shared" ca="1" si="8"/>
        <v>173.5110284752941</v>
      </c>
      <c r="S44" s="5">
        <f t="shared" ca="1" si="9"/>
        <v>79.721283353513513</v>
      </c>
      <c r="T44" s="5">
        <f t="shared" ca="1" si="10"/>
        <v>39.329166454400003</v>
      </c>
      <c r="U44" s="26">
        <f t="shared" ca="1" si="11"/>
        <v>20.772447070985915</v>
      </c>
      <c r="V44" s="26">
        <f t="shared" ca="1" si="12"/>
        <v>13.719476670139535</v>
      </c>
      <c r="W44" s="26">
        <f t="shared" ca="1" si="13"/>
        <v>9.2177733877500003</v>
      </c>
      <c r="X44" s="7" t="s">
        <v>190</v>
      </c>
      <c r="Y44" s="7" t="s">
        <v>48</v>
      </c>
    </row>
    <row r="45" spans="1:25">
      <c r="A45" s="3" t="s">
        <v>152</v>
      </c>
      <c r="B45" s="4" t="s">
        <v>153</v>
      </c>
      <c r="C45" s="14">
        <f ca="1">IF(RIGHT(B45,2)="HK",[1]!s_val_mv_ard(B45,TODAY()-1,100000000)*0.8647,[1]!s_val_mv_ard(B45,TODAY()-1,100000000))</f>
        <v>84.299731999999992</v>
      </c>
      <c r="D45" s="14"/>
      <c r="E45" s="14"/>
      <c r="F45" s="19"/>
      <c r="G45" s="14"/>
      <c r="H45" s="19"/>
      <c r="I45" s="14">
        <v>0.3</v>
      </c>
      <c r="J45" s="19"/>
      <c r="K45" s="14">
        <v>0.98</v>
      </c>
      <c r="L45" s="17">
        <v>2.2625000000000002</v>
      </c>
      <c r="M45" s="14">
        <v>3.5</v>
      </c>
      <c r="N45" s="17">
        <v>2.5642</v>
      </c>
      <c r="O45" s="14">
        <v>6</v>
      </c>
      <c r="P45" s="17">
        <v>0.71430000000000005</v>
      </c>
      <c r="Q45" s="5" t="str">
        <f t="shared" si="7"/>
        <v/>
      </c>
      <c r="R45" s="5" t="str">
        <f t="shared" si="8"/>
        <v/>
      </c>
      <c r="S45" s="5" t="str">
        <f t="shared" si="9"/>
        <v/>
      </c>
      <c r="T45" s="5">
        <f t="shared" ca="1" si="10"/>
        <v>280.99910666666665</v>
      </c>
      <c r="U45" s="26">
        <f t="shared" ca="1" si="11"/>
        <v>86.020134693877537</v>
      </c>
      <c r="V45" s="26">
        <f t="shared" ca="1" si="12"/>
        <v>24.085637714285713</v>
      </c>
      <c r="W45" s="26">
        <f t="shared" ca="1" si="13"/>
        <v>14.049955333333331</v>
      </c>
      <c r="X45" s="7" t="s">
        <v>154</v>
      </c>
      <c r="Y45" s="7"/>
    </row>
    <row r="46" spans="1:25">
      <c r="A46" s="3" t="s">
        <v>155</v>
      </c>
      <c r="B46" s="4" t="s">
        <v>156</v>
      </c>
      <c r="C46" s="14">
        <f ca="1">IF(RIGHT(B46,2)="HK",[1]!s_val_mv_ard(B46,TODAY()-1,100000000)*0.8647,[1]!s_val_mv_ard(B46,TODAY()-1,100000000))</f>
        <v>47.45150641467599</v>
      </c>
      <c r="D46" s="14"/>
      <c r="E46" s="14"/>
      <c r="F46" s="19"/>
      <c r="G46" s="14"/>
      <c r="H46" s="19"/>
      <c r="I46" s="14"/>
      <c r="J46" s="19"/>
      <c r="K46" s="14">
        <v>1.19</v>
      </c>
      <c r="L46" s="19"/>
      <c r="M46" s="14">
        <v>2.5</v>
      </c>
      <c r="N46" s="17">
        <v>1.0972999999999999</v>
      </c>
      <c r="O46" s="14">
        <v>5</v>
      </c>
      <c r="P46" s="17">
        <v>1</v>
      </c>
      <c r="Q46" s="5" t="str">
        <f t="shared" si="7"/>
        <v/>
      </c>
      <c r="R46" s="5" t="str">
        <f t="shared" si="8"/>
        <v/>
      </c>
      <c r="S46" s="5" t="str">
        <f t="shared" si="9"/>
        <v/>
      </c>
      <c r="T46" s="5" t="str">
        <f t="shared" si="10"/>
        <v/>
      </c>
      <c r="U46" s="26">
        <f t="shared" ca="1" si="11"/>
        <v>39.875215474517638</v>
      </c>
      <c r="V46" s="26">
        <f t="shared" ca="1" si="12"/>
        <v>18.980602565870395</v>
      </c>
      <c r="W46" s="26">
        <f t="shared" ca="1" si="13"/>
        <v>9.4903012829351976</v>
      </c>
      <c r="X46" s="7" t="s">
        <v>157</v>
      </c>
      <c r="Y46" s="7"/>
    </row>
    <row r="47" spans="1:25">
      <c r="A47" s="3" t="s">
        <v>158</v>
      </c>
      <c r="B47" s="4" t="s">
        <v>159</v>
      </c>
      <c r="C47" s="14">
        <f ca="1">IF(RIGHT(B47,2)="HK",[1]!s_val_mv_ard(B47,TODAY()-1,100000000)*0.8647,[1]!s_val_mv_ard(B47,TODAY()-1,100000000))</f>
        <v>6.8465728761810007</v>
      </c>
      <c r="D47" s="14">
        <v>0.31</v>
      </c>
      <c r="E47" s="14">
        <v>1.46</v>
      </c>
      <c r="F47" s="17">
        <v>3.7305999999999999</v>
      </c>
      <c r="G47" s="14">
        <v>1.74</v>
      </c>
      <c r="H47" s="17">
        <v>0.19350000000000001</v>
      </c>
      <c r="I47" s="14">
        <v>1.58</v>
      </c>
      <c r="J47" s="18">
        <v>-9.0300000000000005E-2</v>
      </c>
      <c r="K47" s="14">
        <v>2.19</v>
      </c>
      <c r="L47" s="17">
        <v>0.38490000000000002</v>
      </c>
      <c r="M47" s="14">
        <v>2.19</v>
      </c>
      <c r="N47" s="19">
        <v>0</v>
      </c>
      <c r="O47" s="14">
        <v>2.19</v>
      </c>
      <c r="P47" s="19">
        <v>0</v>
      </c>
      <c r="Q47" s="5">
        <f t="shared" ca="1" si="7"/>
        <v>22.085718955422582</v>
      </c>
      <c r="R47" s="5">
        <f t="shared" ca="1" si="8"/>
        <v>4.6894334768363022</v>
      </c>
      <c r="S47" s="5">
        <f t="shared" ca="1" si="9"/>
        <v>3.934811997805173</v>
      </c>
      <c r="T47" s="5">
        <f t="shared" ca="1" si="10"/>
        <v>4.3332739722664559</v>
      </c>
      <c r="U47" s="26">
        <f t="shared" ca="1" si="11"/>
        <v>3.1262889845575348</v>
      </c>
      <c r="V47" s="26">
        <f t="shared" ca="1" si="12"/>
        <v>3.1262889845575348</v>
      </c>
      <c r="W47" s="26">
        <f t="shared" ca="1" si="13"/>
        <v>3.1262889845575348</v>
      </c>
      <c r="X47" s="7"/>
      <c r="Y47" s="7" t="s">
        <v>142</v>
      </c>
    </row>
    <row r="48" spans="1:25">
      <c r="A48" s="3" t="s">
        <v>160</v>
      </c>
      <c r="B48" s="4" t="s">
        <v>161</v>
      </c>
      <c r="C48" s="14">
        <f ca="1">IF(RIGHT(B48,2)="HK",[1]!s_val_mv_ard(B48,TODAY()-1,100000000)*0.8647,[1]!s_val_mv_ard(B48,TODAY()-1,100000000))</f>
        <v>37.566517881200006</v>
      </c>
      <c r="D48" s="14"/>
      <c r="E48" s="14"/>
      <c r="F48" s="19"/>
      <c r="G48" s="14"/>
      <c r="H48" s="19"/>
      <c r="I48" s="14"/>
      <c r="J48" s="19"/>
      <c r="K48" s="14">
        <v>0.2</v>
      </c>
      <c r="L48" s="19"/>
      <c r="M48" s="14">
        <v>1.6</v>
      </c>
      <c r="N48" s="17">
        <v>6.9208999999999996</v>
      </c>
      <c r="O48" s="14">
        <v>3.2</v>
      </c>
      <c r="P48" s="17">
        <v>1</v>
      </c>
      <c r="Q48" s="5" t="str">
        <f t="shared" si="7"/>
        <v/>
      </c>
      <c r="R48" s="5" t="str">
        <f t="shared" si="8"/>
        <v/>
      </c>
      <c r="S48" s="5" t="str">
        <f t="shared" si="9"/>
        <v/>
      </c>
      <c r="T48" s="5" t="str">
        <f t="shared" si="10"/>
        <v/>
      </c>
      <c r="U48" s="26">
        <f t="shared" ca="1" si="11"/>
        <v>187.83258940600001</v>
      </c>
      <c r="V48" s="26">
        <f t="shared" ca="1" si="12"/>
        <v>23.479073675750001</v>
      </c>
      <c r="W48" s="26">
        <f t="shared" ca="1" si="13"/>
        <v>11.739536837875001</v>
      </c>
      <c r="X48" s="7" t="s">
        <v>162</v>
      </c>
      <c r="Y48" s="7"/>
    </row>
    <row r="49" spans="1:25">
      <c r="A49" s="3" t="s">
        <v>163</v>
      </c>
      <c r="B49" s="4" t="s">
        <v>164</v>
      </c>
      <c r="C49" s="14">
        <f ca="1">IF(RIGHT(B49,2)="HK",[1]!s_val_mv_ard(B49,TODAY()-1,100000000)*0.8647,[1]!s_val_mv_ard(B49,TODAY()-1,100000000))</f>
        <v>71.207401935300012</v>
      </c>
      <c r="D49" s="14">
        <v>0.41</v>
      </c>
      <c r="E49" s="14">
        <v>0.83</v>
      </c>
      <c r="F49" s="17">
        <v>1.0592999999999999</v>
      </c>
      <c r="G49" s="14">
        <v>1.1000000000000001</v>
      </c>
      <c r="H49" s="17">
        <v>0.31530000000000002</v>
      </c>
      <c r="I49" s="14">
        <v>1.1399999999999999</v>
      </c>
      <c r="J49" s="17">
        <v>4.07E-2</v>
      </c>
      <c r="K49" s="14">
        <v>1.06</v>
      </c>
      <c r="L49" s="18">
        <v>-7.5899999999999995E-2</v>
      </c>
      <c r="M49" s="14">
        <v>1.05</v>
      </c>
      <c r="N49" s="19">
        <v>0</v>
      </c>
      <c r="O49" s="14">
        <v>1.06</v>
      </c>
      <c r="P49" s="19">
        <v>0</v>
      </c>
      <c r="Q49" s="5">
        <f t="shared" ca="1" si="7"/>
        <v>173.6765900860976</v>
      </c>
      <c r="R49" s="5">
        <f t="shared" ca="1" si="8"/>
        <v>85.792050524457849</v>
      </c>
      <c r="S49" s="5">
        <f t="shared" ca="1" si="9"/>
        <v>64.734001759363636</v>
      </c>
      <c r="T49" s="5">
        <f t="shared" ca="1" si="10"/>
        <v>62.462633276578963</v>
      </c>
      <c r="U49" s="26">
        <f t="shared" ca="1" si="11"/>
        <v>67.176794278584907</v>
      </c>
      <c r="V49" s="26">
        <f t="shared" ca="1" si="12"/>
        <v>67.81657327171429</v>
      </c>
      <c r="W49" s="26">
        <f t="shared" ca="1" si="13"/>
        <v>67.176794278584907</v>
      </c>
      <c r="X49" s="7" t="s">
        <v>191</v>
      </c>
      <c r="Y49" s="7" t="s">
        <v>166</v>
      </c>
    </row>
    <row r="50" spans="1:25">
      <c r="A50" s="3" t="s">
        <v>167</v>
      </c>
      <c r="B50" s="4" t="s">
        <v>168</v>
      </c>
      <c r="C50" s="14">
        <f ca="1">IF(RIGHT(B50,2)="HK",[1]!s_val_mv_ard(B50,TODAY()-1,100000000)*0.8647,[1]!s_val_mv_ard(B50,TODAY()-1,100000000))</f>
        <v>69.325147148268996</v>
      </c>
      <c r="D50" s="14">
        <v>2.44</v>
      </c>
      <c r="E50" s="14">
        <v>4.8099999999999996</v>
      </c>
      <c r="F50" s="17">
        <v>0.97519999999999996</v>
      </c>
      <c r="G50" s="14">
        <v>4.6399999999999997</v>
      </c>
      <c r="H50" s="18">
        <v>-3.6499999999999998E-2</v>
      </c>
      <c r="I50" s="14">
        <v>4.07</v>
      </c>
      <c r="J50" s="18">
        <v>-0.1221</v>
      </c>
      <c r="K50" s="14"/>
      <c r="L50" s="19"/>
      <c r="M50" s="14"/>
      <c r="N50" s="19"/>
      <c r="O50" s="14"/>
      <c r="P50" s="19"/>
      <c r="Q50" s="5">
        <f t="shared" ca="1" si="7"/>
        <v>28.411945552569261</v>
      </c>
      <c r="R50" s="5">
        <f t="shared" ca="1" si="8"/>
        <v>14.41271250483763</v>
      </c>
      <c r="S50" s="5">
        <f t="shared" ca="1" si="9"/>
        <v>14.940764471609699</v>
      </c>
      <c r="T50" s="5">
        <f t="shared" ca="1" si="10"/>
        <v>17.033205687535379</v>
      </c>
      <c r="U50" s="26" t="str">
        <f t="shared" si="11"/>
        <v/>
      </c>
      <c r="V50" s="26" t="str">
        <f t="shared" si="12"/>
        <v/>
      </c>
      <c r="W50" s="26" t="str">
        <f t="shared" si="13"/>
        <v/>
      </c>
      <c r="X50" s="7" t="s">
        <v>169</v>
      </c>
      <c r="Y50" s="7"/>
    </row>
    <row r="51" spans="1:25">
      <c r="A51" s="10" t="s">
        <v>170</v>
      </c>
      <c r="B51" s="10"/>
      <c r="C51" s="25">
        <f ca="1">SUM(C2:C50)</f>
        <v>18214.08519755437</v>
      </c>
      <c r="D51" s="15">
        <v>572.96</v>
      </c>
      <c r="E51" s="15">
        <v>708.26</v>
      </c>
      <c r="F51" s="20">
        <v>0.2361</v>
      </c>
      <c r="G51" s="15">
        <v>980.78</v>
      </c>
      <c r="H51" s="20">
        <v>0.38479999999999998</v>
      </c>
      <c r="I51" s="15">
        <v>1343.37</v>
      </c>
      <c r="J51" s="20">
        <v>0.36969999999999997</v>
      </c>
      <c r="K51" s="15">
        <v>1739.48</v>
      </c>
      <c r="L51" s="20">
        <v>0.2949</v>
      </c>
      <c r="M51" s="15">
        <v>2208.4699999999998</v>
      </c>
      <c r="N51" s="20">
        <v>0.26960000000000001</v>
      </c>
      <c r="O51" s="15">
        <v>2731.17</v>
      </c>
      <c r="P51" s="20">
        <v>0.23669999999999999</v>
      </c>
      <c r="Q51" s="11">
        <f t="shared" ca="1" si="7"/>
        <v>31.789453360713434</v>
      </c>
      <c r="R51" s="11">
        <f t="shared" ca="1" si="8"/>
        <v>25.716665063047991</v>
      </c>
      <c r="S51" s="11">
        <f t="shared" ca="1" si="9"/>
        <v>18.571020205911999</v>
      </c>
      <c r="T51" s="11">
        <f t="shared" ca="1" si="10"/>
        <v>13.558502272310959</v>
      </c>
      <c r="U51" s="27">
        <f t="shared" ca="1" si="11"/>
        <v>10.470994318735697</v>
      </c>
      <c r="V51" s="27">
        <f t="shared" ca="1" si="12"/>
        <v>8.2473772329053023</v>
      </c>
      <c r="W51" s="27">
        <f t="shared" ca="1" si="13"/>
        <v>6.6689679505685726</v>
      </c>
      <c r="X51" s="13"/>
      <c r="Y51" s="13" t="s">
        <v>171</v>
      </c>
    </row>
  </sheetData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1"/>
  <sheetViews>
    <sheetView topLeftCell="E25" workbookViewId="0">
      <selection activeCell="E35" sqref="E35"/>
    </sheetView>
  </sheetViews>
  <sheetFormatPr defaultRowHeight="13.5"/>
  <cols>
    <col min="1" max="1" width="14" customWidth="1"/>
    <col min="2" max="2" width="12" customWidth="1"/>
    <col min="3" max="3" width="14" customWidth="1"/>
    <col min="4" max="5" width="15" customWidth="1"/>
    <col min="6" max="6" width="10" customWidth="1"/>
    <col min="7" max="7" width="15" customWidth="1"/>
    <col min="8" max="8" width="10" customWidth="1"/>
    <col min="9" max="9" width="15" customWidth="1"/>
    <col min="10" max="10" width="10" customWidth="1"/>
    <col min="11" max="11" width="15" customWidth="1"/>
    <col min="12" max="12" width="10" customWidth="1"/>
    <col min="13" max="13" width="15" customWidth="1"/>
    <col min="14" max="14" width="10" customWidth="1"/>
    <col min="15" max="15" width="15" customWidth="1"/>
    <col min="16" max="16" width="10" customWidth="1"/>
    <col min="17" max="17" width="32" customWidth="1"/>
    <col min="18" max="18" width="36" customWidth="1"/>
  </cols>
  <sheetData>
    <row r="1" spans="1:18" ht="27.7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23</v>
      </c>
      <c r="R1" s="2" t="s">
        <v>24</v>
      </c>
    </row>
    <row r="2" spans="1:18">
      <c r="A2" s="3" t="s">
        <v>25</v>
      </c>
      <c r="B2" s="4" t="s">
        <v>26</v>
      </c>
      <c r="C2" s="5">
        <v>2351.5100000000002</v>
      </c>
      <c r="D2" s="5">
        <v>40.9</v>
      </c>
      <c r="E2" s="5">
        <v>84.8</v>
      </c>
      <c r="F2" s="6">
        <v>1.0732999999999999</v>
      </c>
      <c r="G2" s="5">
        <v>155.04</v>
      </c>
      <c r="H2" s="6">
        <v>0.82830000000000004</v>
      </c>
      <c r="I2" s="5">
        <v>269.94</v>
      </c>
      <c r="J2" s="6">
        <v>0.74109999999999998</v>
      </c>
      <c r="K2" s="5">
        <v>377.7</v>
      </c>
      <c r="L2" s="6">
        <v>0.3992</v>
      </c>
      <c r="M2" s="5">
        <v>458</v>
      </c>
      <c r="N2" s="6">
        <v>0.21260000000000001</v>
      </c>
      <c r="O2" s="5">
        <v>532</v>
      </c>
      <c r="P2" s="6">
        <v>0.16159999999999999</v>
      </c>
      <c r="Q2" s="7"/>
      <c r="R2" s="7"/>
    </row>
    <row r="3" spans="1:18">
      <c r="A3" s="3" t="s">
        <v>27</v>
      </c>
      <c r="B3" s="4" t="s">
        <v>28</v>
      </c>
      <c r="C3" s="5">
        <v>3185.86</v>
      </c>
      <c r="D3" s="5">
        <v>105</v>
      </c>
      <c r="E3" s="5">
        <v>81.16</v>
      </c>
      <c r="F3" s="8">
        <v>-0.22700000000000001</v>
      </c>
      <c r="G3" s="5">
        <v>100</v>
      </c>
      <c r="H3" s="6">
        <v>0.2321</v>
      </c>
      <c r="I3" s="5">
        <v>130</v>
      </c>
      <c r="J3" s="6">
        <v>0.3</v>
      </c>
      <c r="K3" s="5">
        <v>163.41999999999999</v>
      </c>
      <c r="L3" s="6">
        <v>0.2571</v>
      </c>
      <c r="M3" s="5">
        <v>212.45</v>
      </c>
      <c r="N3" s="6">
        <v>0.3</v>
      </c>
      <c r="O3" s="5">
        <v>265.56</v>
      </c>
      <c r="P3" s="6">
        <v>0.25</v>
      </c>
      <c r="Q3" s="7"/>
      <c r="R3" s="7"/>
    </row>
    <row r="4" spans="1:18" ht="25.5">
      <c r="A4" s="3" t="s">
        <v>29</v>
      </c>
      <c r="B4" s="4" t="s">
        <v>30</v>
      </c>
      <c r="C4" s="5">
        <v>785.47</v>
      </c>
      <c r="D4" s="5">
        <v>56.3</v>
      </c>
      <c r="E4" s="5">
        <v>67.5</v>
      </c>
      <c r="F4" s="6">
        <v>0.19889999999999999</v>
      </c>
      <c r="G4" s="5">
        <v>98.9</v>
      </c>
      <c r="H4" s="6">
        <v>0.13300000000000001</v>
      </c>
      <c r="I4" s="5">
        <v>120.6</v>
      </c>
      <c r="J4" s="6">
        <v>0.21940000000000001</v>
      </c>
      <c r="K4" s="5">
        <v>152.19999999999999</v>
      </c>
      <c r="L4" s="6">
        <v>0.26200000000000001</v>
      </c>
      <c r="M4" s="5">
        <v>190</v>
      </c>
      <c r="N4" s="6">
        <v>0.24840000000000001</v>
      </c>
      <c r="O4" s="5">
        <v>235</v>
      </c>
      <c r="P4" s="6">
        <v>0.23680000000000001</v>
      </c>
      <c r="Q4" s="7" t="s">
        <v>31</v>
      </c>
      <c r="R4" s="7" t="s">
        <v>32</v>
      </c>
    </row>
    <row r="5" spans="1:18">
      <c r="A5" s="3" t="s">
        <v>33</v>
      </c>
      <c r="B5" s="4" t="s">
        <v>34</v>
      </c>
      <c r="C5" s="5">
        <v>1133.43</v>
      </c>
      <c r="D5" s="5">
        <v>40.01</v>
      </c>
      <c r="E5" s="5">
        <v>41.39</v>
      </c>
      <c r="F5" s="6">
        <v>3.4500000000000003E-2</v>
      </c>
      <c r="G5" s="5">
        <v>57.28</v>
      </c>
      <c r="H5" s="6">
        <v>0.38390000000000002</v>
      </c>
      <c r="I5" s="5">
        <v>82.28</v>
      </c>
      <c r="J5" s="6">
        <v>0.4365</v>
      </c>
      <c r="K5" s="5">
        <v>118.96</v>
      </c>
      <c r="L5" s="6">
        <v>0.44579999999999997</v>
      </c>
      <c r="M5" s="5">
        <v>161</v>
      </c>
      <c r="N5" s="6">
        <v>0.35339999999999999</v>
      </c>
      <c r="O5" s="5">
        <v>210</v>
      </c>
      <c r="P5" s="6">
        <v>0.30430000000000001</v>
      </c>
      <c r="Q5" s="7" t="s">
        <v>35</v>
      </c>
      <c r="R5" s="7"/>
    </row>
    <row r="6" spans="1:18">
      <c r="A6" s="3" t="s">
        <v>36</v>
      </c>
      <c r="B6" s="4" t="s">
        <v>37</v>
      </c>
      <c r="C6" s="5">
        <v>1658.79</v>
      </c>
      <c r="D6" s="5">
        <v>42.02</v>
      </c>
      <c r="E6" s="5">
        <v>50.06</v>
      </c>
      <c r="F6" s="6">
        <v>0.1913</v>
      </c>
      <c r="G6" s="5">
        <v>61.65</v>
      </c>
      <c r="H6" s="6">
        <v>0.23150000000000001</v>
      </c>
      <c r="I6" s="5">
        <v>79.040000000000006</v>
      </c>
      <c r="J6" s="6">
        <v>0.28210000000000002</v>
      </c>
      <c r="K6" s="5">
        <v>102.38</v>
      </c>
      <c r="L6" s="6">
        <v>0.29530000000000001</v>
      </c>
      <c r="M6" s="5">
        <v>125</v>
      </c>
      <c r="N6" s="6">
        <v>0.22090000000000001</v>
      </c>
      <c r="O6" s="5">
        <v>150</v>
      </c>
      <c r="P6" s="6">
        <v>0.2</v>
      </c>
      <c r="Q6" s="7"/>
      <c r="R6" s="7"/>
    </row>
    <row r="7" spans="1:18">
      <c r="A7" s="3" t="s">
        <v>38</v>
      </c>
      <c r="B7" s="4" t="s">
        <v>39</v>
      </c>
      <c r="C7" s="5">
        <v>698.63</v>
      </c>
      <c r="D7" s="5">
        <v>86</v>
      </c>
      <c r="E7" s="5">
        <v>91</v>
      </c>
      <c r="F7" s="6">
        <v>5.8099999999999999E-2</v>
      </c>
      <c r="G7" s="5">
        <v>95</v>
      </c>
      <c r="H7" s="6">
        <v>4.3999999999999997E-2</v>
      </c>
      <c r="I7" s="5">
        <v>100</v>
      </c>
      <c r="J7" s="6">
        <v>5.2600000000000001E-2</v>
      </c>
      <c r="K7" s="5">
        <v>100</v>
      </c>
      <c r="L7" s="9">
        <v>0</v>
      </c>
      <c r="M7" s="5">
        <v>100</v>
      </c>
      <c r="N7" s="9">
        <v>0</v>
      </c>
      <c r="O7" s="5">
        <v>108</v>
      </c>
      <c r="P7" s="9">
        <v>0</v>
      </c>
      <c r="Q7" s="7" t="s">
        <v>40</v>
      </c>
      <c r="R7" s="7" t="s">
        <v>41</v>
      </c>
    </row>
    <row r="8" spans="1:18">
      <c r="A8" s="3" t="s">
        <v>42</v>
      </c>
      <c r="B8" s="4" t="s">
        <v>43</v>
      </c>
      <c r="C8" s="5">
        <v>359.68</v>
      </c>
      <c r="D8" s="5">
        <v>0</v>
      </c>
      <c r="E8" s="5">
        <v>4.75</v>
      </c>
      <c r="F8" s="9"/>
      <c r="G8" s="5">
        <v>20.5</v>
      </c>
      <c r="H8" s="6">
        <v>3.3157999999999999</v>
      </c>
      <c r="I8" s="5">
        <v>43.04</v>
      </c>
      <c r="J8" s="6">
        <v>1.0996999999999999</v>
      </c>
      <c r="K8" s="5">
        <v>67.099999999999994</v>
      </c>
      <c r="L8" s="6">
        <v>0.5585</v>
      </c>
      <c r="M8" s="5">
        <v>96.95</v>
      </c>
      <c r="N8" s="6">
        <v>0.44490000000000002</v>
      </c>
      <c r="O8" s="5">
        <v>122.82</v>
      </c>
      <c r="P8" s="6">
        <v>0.26690000000000003</v>
      </c>
      <c r="Q8" s="7" t="s">
        <v>44</v>
      </c>
      <c r="R8" s="7"/>
    </row>
    <row r="9" spans="1:18">
      <c r="A9" s="3" t="s">
        <v>45</v>
      </c>
      <c r="B9" s="4" t="s">
        <v>46</v>
      </c>
      <c r="C9" s="5">
        <v>220.7</v>
      </c>
      <c r="D9" s="5">
        <v>31.5</v>
      </c>
      <c r="E9" s="5">
        <v>41.28</v>
      </c>
      <c r="F9" s="6">
        <v>0.31059999999999999</v>
      </c>
      <c r="G9" s="5">
        <v>47.56</v>
      </c>
      <c r="H9" s="6">
        <v>0.15210000000000001</v>
      </c>
      <c r="I9" s="5">
        <v>49.28</v>
      </c>
      <c r="J9" s="6">
        <v>3.6200000000000003E-2</v>
      </c>
      <c r="K9" s="5">
        <v>58.39</v>
      </c>
      <c r="L9" s="6">
        <v>0.18490000000000001</v>
      </c>
      <c r="M9" s="5">
        <v>70</v>
      </c>
      <c r="N9" s="6">
        <v>0.1988</v>
      </c>
      <c r="O9" s="5">
        <v>84</v>
      </c>
      <c r="P9" s="6">
        <v>0.2</v>
      </c>
      <c r="Q9" s="7" t="s">
        <v>47</v>
      </c>
      <c r="R9" s="7" t="s">
        <v>48</v>
      </c>
    </row>
    <row r="10" spans="1:18">
      <c r="A10" s="3" t="s">
        <v>49</v>
      </c>
      <c r="B10" s="4" t="s">
        <v>50</v>
      </c>
      <c r="C10" s="5">
        <v>395</v>
      </c>
      <c r="D10" s="5">
        <v>2.36</v>
      </c>
      <c r="E10" s="5">
        <v>7.9</v>
      </c>
      <c r="F10" s="6">
        <v>2.3475000000000001</v>
      </c>
      <c r="G10" s="5">
        <v>19.78</v>
      </c>
      <c r="H10" s="6">
        <v>1.5032000000000001</v>
      </c>
      <c r="I10" s="5">
        <v>35</v>
      </c>
      <c r="J10" s="6">
        <v>0.76990000000000003</v>
      </c>
      <c r="K10" s="5">
        <v>51.72</v>
      </c>
      <c r="L10" s="6">
        <v>0.47770000000000001</v>
      </c>
      <c r="M10" s="5">
        <v>67.599999999999994</v>
      </c>
      <c r="N10" s="6">
        <v>0.307</v>
      </c>
      <c r="O10" s="5">
        <v>77.5</v>
      </c>
      <c r="P10" s="6">
        <v>0.1464</v>
      </c>
      <c r="Q10" s="7" t="s">
        <v>51</v>
      </c>
      <c r="R10" s="7" t="s">
        <v>48</v>
      </c>
    </row>
    <row r="11" spans="1:18">
      <c r="A11" s="3" t="s">
        <v>52</v>
      </c>
      <c r="B11" s="4" t="s">
        <v>53</v>
      </c>
      <c r="C11" s="5">
        <v>299.7</v>
      </c>
      <c r="D11" s="5">
        <v>14.95</v>
      </c>
      <c r="E11" s="5">
        <v>26.73</v>
      </c>
      <c r="F11" s="6">
        <v>0.78800000000000003</v>
      </c>
      <c r="G11" s="5">
        <v>45.54</v>
      </c>
      <c r="H11" s="6">
        <v>0.70369999999999999</v>
      </c>
      <c r="I11" s="5">
        <v>49.34</v>
      </c>
      <c r="J11" s="6">
        <v>8.3400000000000002E-2</v>
      </c>
      <c r="K11" s="5">
        <v>58.39</v>
      </c>
      <c r="L11" s="6">
        <v>0.18340000000000001</v>
      </c>
      <c r="M11" s="5">
        <v>66.5</v>
      </c>
      <c r="N11" s="6">
        <v>0.1389</v>
      </c>
      <c r="O11" s="5">
        <v>77.2</v>
      </c>
      <c r="P11" s="6">
        <v>0.16089999999999999</v>
      </c>
      <c r="Q11" s="7" t="s">
        <v>54</v>
      </c>
      <c r="R11" s="7"/>
    </row>
    <row r="12" spans="1:18">
      <c r="A12" s="3" t="s">
        <v>55</v>
      </c>
      <c r="B12" s="4" t="s">
        <v>56</v>
      </c>
      <c r="C12" s="5">
        <v>885.91</v>
      </c>
      <c r="D12" s="5">
        <v>0</v>
      </c>
      <c r="E12" s="5">
        <v>8.34</v>
      </c>
      <c r="F12" s="9"/>
      <c r="G12" s="5">
        <v>16.04</v>
      </c>
      <c r="H12" s="6">
        <v>0.92330000000000001</v>
      </c>
      <c r="I12" s="5">
        <v>20.02</v>
      </c>
      <c r="J12" s="6">
        <v>0.24809999999999999</v>
      </c>
      <c r="K12" s="5">
        <v>30.33</v>
      </c>
      <c r="L12" s="6">
        <v>0.51500000000000001</v>
      </c>
      <c r="M12" s="5">
        <v>50</v>
      </c>
      <c r="N12" s="6">
        <v>0.64849999999999997</v>
      </c>
      <c r="O12" s="5">
        <v>70</v>
      </c>
      <c r="P12" s="6">
        <v>0.4</v>
      </c>
      <c r="Q12" s="7" t="s">
        <v>57</v>
      </c>
      <c r="R12" s="7"/>
    </row>
    <row r="13" spans="1:18" ht="25.5">
      <c r="A13" s="3" t="s">
        <v>58</v>
      </c>
      <c r="B13" s="4" t="s">
        <v>59</v>
      </c>
      <c r="C13" s="5">
        <v>227.32</v>
      </c>
      <c r="D13" s="5">
        <v>7.7</v>
      </c>
      <c r="E13" s="5">
        <v>11.61</v>
      </c>
      <c r="F13" s="6">
        <v>0.50780000000000003</v>
      </c>
      <c r="G13" s="5">
        <v>17.899999999999999</v>
      </c>
      <c r="H13" s="6">
        <v>0.54179999999999995</v>
      </c>
      <c r="I13" s="5">
        <v>25.5</v>
      </c>
      <c r="J13" s="6">
        <v>0.42459999999999998</v>
      </c>
      <c r="K13" s="5">
        <v>35</v>
      </c>
      <c r="L13" s="6">
        <v>0.3725</v>
      </c>
      <c r="M13" s="5">
        <v>45</v>
      </c>
      <c r="N13" s="6">
        <v>0.28570000000000001</v>
      </c>
      <c r="O13" s="5">
        <v>55</v>
      </c>
      <c r="P13" s="6">
        <v>0.22220000000000001</v>
      </c>
      <c r="Q13" s="7" t="s">
        <v>60</v>
      </c>
      <c r="R13" s="7" t="s">
        <v>48</v>
      </c>
    </row>
    <row r="14" spans="1:18">
      <c r="A14" s="3" t="s">
        <v>61</v>
      </c>
      <c r="B14" s="4" t="s">
        <v>62</v>
      </c>
      <c r="C14" s="5">
        <v>204.77</v>
      </c>
      <c r="D14" s="5">
        <v>22.06</v>
      </c>
      <c r="E14" s="5">
        <v>23.42</v>
      </c>
      <c r="F14" s="6">
        <v>6.1699999999999998E-2</v>
      </c>
      <c r="G14" s="5">
        <v>24.17</v>
      </c>
      <c r="H14" s="6">
        <v>3.2000000000000001E-2</v>
      </c>
      <c r="I14" s="5">
        <v>28.27</v>
      </c>
      <c r="J14" s="6">
        <v>0.1696</v>
      </c>
      <c r="K14" s="5">
        <v>35.78</v>
      </c>
      <c r="L14" s="6">
        <v>0.26550000000000001</v>
      </c>
      <c r="M14" s="5">
        <v>45</v>
      </c>
      <c r="N14" s="6">
        <v>0.25779999999999997</v>
      </c>
      <c r="O14" s="5">
        <v>55</v>
      </c>
      <c r="P14" s="6">
        <v>0.22220000000000001</v>
      </c>
      <c r="Q14" s="7" t="s">
        <v>63</v>
      </c>
      <c r="R14" s="7"/>
    </row>
    <row r="15" spans="1:18">
      <c r="A15" s="3" t="s">
        <v>64</v>
      </c>
      <c r="B15" s="4" t="s">
        <v>65</v>
      </c>
      <c r="C15" s="5">
        <v>381.49</v>
      </c>
      <c r="D15" s="5">
        <v>30.8</v>
      </c>
      <c r="E15" s="5">
        <v>33.97</v>
      </c>
      <c r="F15" s="6">
        <v>0.10290000000000001</v>
      </c>
      <c r="G15" s="5">
        <v>42.05</v>
      </c>
      <c r="H15" s="6">
        <v>0.2379</v>
      </c>
      <c r="I15" s="5">
        <v>50.62</v>
      </c>
      <c r="J15" s="6">
        <v>0.20380000000000001</v>
      </c>
      <c r="K15" s="5">
        <v>41</v>
      </c>
      <c r="L15" s="8">
        <v>-0.19</v>
      </c>
      <c r="M15" s="5">
        <v>42</v>
      </c>
      <c r="N15" s="6">
        <v>2.4400000000000002E-2</v>
      </c>
      <c r="O15" s="5">
        <v>48</v>
      </c>
      <c r="P15" s="6">
        <v>0.1429</v>
      </c>
      <c r="Q15" s="7" t="s">
        <v>66</v>
      </c>
      <c r="R15" s="7" t="s">
        <v>67</v>
      </c>
    </row>
    <row r="16" spans="1:18">
      <c r="A16" s="3" t="s">
        <v>68</v>
      </c>
      <c r="B16" s="4" t="s">
        <v>69</v>
      </c>
      <c r="C16" s="5">
        <v>134.57</v>
      </c>
      <c r="D16" s="5">
        <v>9.1999999999999993</v>
      </c>
      <c r="E16" s="5">
        <v>14.98</v>
      </c>
      <c r="F16" s="6">
        <v>0.62829999999999997</v>
      </c>
      <c r="G16" s="5">
        <v>18.899999999999999</v>
      </c>
      <c r="H16" s="6">
        <v>0.26190000000000002</v>
      </c>
      <c r="I16" s="5">
        <v>27</v>
      </c>
      <c r="J16" s="6">
        <v>0.42809999999999998</v>
      </c>
      <c r="K16" s="5">
        <v>32.46</v>
      </c>
      <c r="L16" s="6">
        <v>0.20230000000000001</v>
      </c>
      <c r="M16" s="5">
        <v>33.67</v>
      </c>
      <c r="N16" s="6">
        <v>3.73E-2</v>
      </c>
      <c r="O16" s="5">
        <v>48.3</v>
      </c>
      <c r="P16" s="6">
        <v>0.43440000000000001</v>
      </c>
      <c r="Q16" s="7" t="s">
        <v>70</v>
      </c>
      <c r="R16" s="7"/>
    </row>
    <row r="17" spans="1:18">
      <c r="A17" s="3" t="s">
        <v>71</v>
      </c>
      <c r="B17" s="4" t="s">
        <v>72</v>
      </c>
      <c r="C17" s="5">
        <v>505.43</v>
      </c>
      <c r="D17" s="5"/>
      <c r="E17" s="5"/>
      <c r="F17" s="9"/>
      <c r="G17" s="5"/>
      <c r="H17" s="9"/>
      <c r="I17" s="5">
        <v>14.25</v>
      </c>
      <c r="J17" s="9"/>
      <c r="K17" s="5">
        <v>23.4</v>
      </c>
      <c r="L17" s="6">
        <v>0.64200000000000002</v>
      </c>
      <c r="M17" s="5">
        <v>32.76</v>
      </c>
      <c r="N17" s="6">
        <v>0.4</v>
      </c>
      <c r="O17" s="5">
        <v>42.59</v>
      </c>
      <c r="P17" s="6">
        <v>0.3</v>
      </c>
      <c r="Q17" s="7"/>
      <c r="R17" s="7"/>
    </row>
    <row r="18" spans="1:18">
      <c r="A18" s="3" t="s">
        <v>73</v>
      </c>
      <c r="B18" s="4" t="s">
        <v>74</v>
      </c>
      <c r="C18" s="5">
        <v>88.56</v>
      </c>
      <c r="D18" s="5"/>
      <c r="E18" s="5"/>
      <c r="F18" s="9"/>
      <c r="G18" s="5">
        <v>1.26</v>
      </c>
      <c r="H18" s="9"/>
      <c r="I18" s="5">
        <v>7.07</v>
      </c>
      <c r="J18" s="6">
        <v>4.6142000000000003</v>
      </c>
      <c r="K18" s="5">
        <v>17.07</v>
      </c>
      <c r="L18" s="6">
        <v>1.4139999999999999</v>
      </c>
      <c r="M18" s="5">
        <v>31</v>
      </c>
      <c r="N18" s="6">
        <v>0.81640000000000001</v>
      </c>
      <c r="O18" s="5">
        <v>42</v>
      </c>
      <c r="P18" s="6">
        <v>0.3548</v>
      </c>
      <c r="Q18" s="7" t="s">
        <v>75</v>
      </c>
      <c r="R18" s="7"/>
    </row>
    <row r="19" spans="1:18">
      <c r="A19" s="3" t="s">
        <v>76</v>
      </c>
      <c r="B19" s="4" t="s">
        <v>77</v>
      </c>
      <c r="C19" s="5">
        <v>565.23</v>
      </c>
      <c r="D19" s="5">
        <v>0.6</v>
      </c>
      <c r="E19" s="5">
        <v>4.37</v>
      </c>
      <c r="F19" s="6">
        <v>6.2832999999999997</v>
      </c>
      <c r="G19" s="5">
        <v>8.5</v>
      </c>
      <c r="H19" s="6">
        <v>0.94510000000000005</v>
      </c>
      <c r="I19" s="5">
        <v>13</v>
      </c>
      <c r="J19" s="6">
        <v>0.52939999999999998</v>
      </c>
      <c r="K19" s="5">
        <v>20.8</v>
      </c>
      <c r="L19" s="6">
        <v>0.6</v>
      </c>
      <c r="M19" s="5">
        <v>30</v>
      </c>
      <c r="N19" s="6">
        <v>0.44230000000000003</v>
      </c>
      <c r="O19" s="5">
        <v>40</v>
      </c>
      <c r="P19" s="6">
        <v>0.33329999999999999</v>
      </c>
      <c r="Q19" s="7" t="s">
        <v>78</v>
      </c>
      <c r="R19" s="7"/>
    </row>
    <row r="20" spans="1:18">
      <c r="A20" s="3" t="s">
        <v>79</v>
      </c>
      <c r="B20" s="4" t="s">
        <v>80</v>
      </c>
      <c r="C20" s="5">
        <v>181.38</v>
      </c>
      <c r="D20" s="5">
        <v>4.12</v>
      </c>
      <c r="E20" s="5">
        <v>7.36</v>
      </c>
      <c r="F20" s="6">
        <v>0.78639999999999999</v>
      </c>
      <c r="G20" s="5">
        <v>10.6</v>
      </c>
      <c r="H20" s="6">
        <v>0.44019999999999998</v>
      </c>
      <c r="I20" s="5">
        <v>15.5</v>
      </c>
      <c r="J20" s="6">
        <v>0.46229999999999999</v>
      </c>
      <c r="K20" s="5">
        <v>23.01</v>
      </c>
      <c r="L20" s="6">
        <v>0.48449999999999999</v>
      </c>
      <c r="M20" s="5">
        <v>30</v>
      </c>
      <c r="N20" s="6">
        <v>0.30380000000000001</v>
      </c>
      <c r="O20" s="5">
        <v>37</v>
      </c>
      <c r="P20" s="6">
        <v>0.23330000000000001</v>
      </c>
      <c r="Q20" s="7" t="s">
        <v>81</v>
      </c>
      <c r="R20" s="7"/>
    </row>
    <row r="21" spans="1:18">
      <c r="A21" s="3" t="s">
        <v>82</v>
      </c>
      <c r="B21" s="4" t="s">
        <v>83</v>
      </c>
      <c r="C21" s="5">
        <v>388.23</v>
      </c>
      <c r="D21" s="5">
        <v>1.31</v>
      </c>
      <c r="E21" s="5">
        <v>7.38</v>
      </c>
      <c r="F21" s="6">
        <v>4.6336000000000004</v>
      </c>
      <c r="G21" s="5">
        <v>10.49</v>
      </c>
      <c r="H21" s="6">
        <v>0.42170000000000002</v>
      </c>
      <c r="I21" s="5">
        <v>16.989999999999998</v>
      </c>
      <c r="J21" s="6">
        <v>0.61929999999999996</v>
      </c>
      <c r="K21" s="5">
        <v>23.07</v>
      </c>
      <c r="L21" s="6">
        <v>0.3579</v>
      </c>
      <c r="M21" s="5">
        <v>29</v>
      </c>
      <c r="N21" s="6">
        <v>0.25700000000000001</v>
      </c>
      <c r="O21" s="5">
        <v>37</v>
      </c>
      <c r="P21" s="6">
        <v>0.27589999999999998</v>
      </c>
      <c r="Q21" s="7" t="s">
        <v>84</v>
      </c>
      <c r="R21" s="7"/>
    </row>
    <row r="22" spans="1:18">
      <c r="A22" s="3" t="s">
        <v>85</v>
      </c>
      <c r="B22" s="4" t="s">
        <v>86</v>
      </c>
      <c r="C22" s="5">
        <v>362.76</v>
      </c>
      <c r="D22" s="5">
        <v>8</v>
      </c>
      <c r="E22" s="5">
        <v>9</v>
      </c>
      <c r="F22" s="6">
        <v>0.125</v>
      </c>
      <c r="G22" s="5">
        <v>11.2</v>
      </c>
      <c r="H22" s="6">
        <v>0.24440000000000001</v>
      </c>
      <c r="I22" s="5">
        <v>13.57</v>
      </c>
      <c r="J22" s="6">
        <v>0.21160000000000001</v>
      </c>
      <c r="K22" s="5">
        <v>19.989999999999998</v>
      </c>
      <c r="L22" s="6">
        <v>0.47310000000000002</v>
      </c>
      <c r="M22" s="5">
        <v>26.5</v>
      </c>
      <c r="N22" s="6">
        <v>0.32569999999999999</v>
      </c>
      <c r="O22" s="5">
        <v>37</v>
      </c>
      <c r="P22" s="6">
        <v>0.3962</v>
      </c>
      <c r="Q22" s="7" t="s">
        <v>87</v>
      </c>
      <c r="R22" s="7" t="s">
        <v>48</v>
      </c>
    </row>
    <row r="23" spans="1:18">
      <c r="A23" s="3" t="s">
        <v>88</v>
      </c>
      <c r="B23" s="4" t="s">
        <v>89</v>
      </c>
      <c r="C23" s="5">
        <v>192.1</v>
      </c>
      <c r="D23" s="5">
        <v>13.2</v>
      </c>
      <c r="E23" s="5">
        <v>13.66</v>
      </c>
      <c r="F23" s="6">
        <v>3.5200000000000002E-2</v>
      </c>
      <c r="G23" s="5">
        <v>19.36</v>
      </c>
      <c r="H23" s="6">
        <v>0.41699999999999998</v>
      </c>
      <c r="I23" s="5">
        <v>23.43</v>
      </c>
      <c r="J23" s="6">
        <v>0.2102</v>
      </c>
      <c r="K23" s="5">
        <v>24.95</v>
      </c>
      <c r="L23" s="6">
        <v>6.5000000000000002E-2</v>
      </c>
      <c r="M23" s="5">
        <v>25</v>
      </c>
      <c r="N23" s="6">
        <v>1.9E-3</v>
      </c>
      <c r="O23" s="5">
        <v>25</v>
      </c>
      <c r="P23" s="9">
        <v>0</v>
      </c>
      <c r="Q23" s="7" t="s">
        <v>90</v>
      </c>
      <c r="R23" s="7" t="s">
        <v>48</v>
      </c>
    </row>
    <row r="24" spans="1:18">
      <c r="A24" s="3" t="s">
        <v>91</v>
      </c>
      <c r="B24" s="4" t="s">
        <v>92</v>
      </c>
      <c r="C24" s="5">
        <v>266.37</v>
      </c>
      <c r="D24" s="5">
        <v>30</v>
      </c>
      <c r="E24" s="5">
        <v>25</v>
      </c>
      <c r="F24" s="8">
        <v>-0.16669999999999999</v>
      </c>
      <c r="G24" s="5">
        <v>22</v>
      </c>
      <c r="H24" s="8">
        <v>-0.12</v>
      </c>
      <c r="I24" s="5">
        <v>18.8</v>
      </c>
      <c r="J24" s="8">
        <v>-0.14549999999999999</v>
      </c>
      <c r="K24" s="5">
        <v>20</v>
      </c>
      <c r="L24" s="6">
        <v>6.3799999999999996E-2</v>
      </c>
      <c r="M24" s="5">
        <v>20</v>
      </c>
      <c r="N24" s="9">
        <v>0</v>
      </c>
      <c r="O24" s="5">
        <v>23</v>
      </c>
      <c r="P24" s="6">
        <v>0.15</v>
      </c>
      <c r="Q24" s="7" t="s">
        <v>93</v>
      </c>
      <c r="R24" s="7" t="s">
        <v>48</v>
      </c>
    </row>
    <row r="25" spans="1:18">
      <c r="A25" s="3" t="s">
        <v>94</v>
      </c>
      <c r="B25" s="4" t="s">
        <v>95</v>
      </c>
      <c r="C25" s="5">
        <v>172.49</v>
      </c>
      <c r="D25" s="5">
        <v>2.15</v>
      </c>
      <c r="E25" s="5">
        <v>5.66</v>
      </c>
      <c r="F25" s="6">
        <v>1.6326000000000001</v>
      </c>
      <c r="G25" s="5">
        <v>6.71</v>
      </c>
      <c r="H25" s="6">
        <v>0.1855</v>
      </c>
      <c r="I25" s="5">
        <v>10</v>
      </c>
      <c r="J25" s="6">
        <v>0.49030000000000001</v>
      </c>
      <c r="K25" s="5">
        <v>14.42</v>
      </c>
      <c r="L25" s="6">
        <v>0.442</v>
      </c>
      <c r="M25" s="5">
        <v>19.5</v>
      </c>
      <c r="N25" s="6">
        <v>0.3523</v>
      </c>
      <c r="O25" s="5">
        <v>25</v>
      </c>
      <c r="P25" s="6">
        <v>0.28210000000000002</v>
      </c>
      <c r="Q25" s="7" t="s">
        <v>96</v>
      </c>
      <c r="R25" s="7"/>
    </row>
    <row r="26" spans="1:18">
      <c r="A26" s="3" t="s">
        <v>97</v>
      </c>
      <c r="B26" s="4" t="s">
        <v>98</v>
      </c>
      <c r="C26" s="5">
        <v>135.19</v>
      </c>
      <c r="D26" s="5">
        <v>5</v>
      </c>
      <c r="E26" s="5">
        <v>8.6</v>
      </c>
      <c r="F26" s="6">
        <v>0.72</v>
      </c>
      <c r="G26" s="5">
        <v>11.61</v>
      </c>
      <c r="H26" s="6">
        <v>0.35010000000000002</v>
      </c>
      <c r="I26" s="5">
        <v>18.5</v>
      </c>
      <c r="J26" s="6">
        <v>0.59340000000000004</v>
      </c>
      <c r="K26" s="5">
        <v>15.19</v>
      </c>
      <c r="L26" s="8">
        <v>-0.17849999999999999</v>
      </c>
      <c r="M26" s="5">
        <v>18.7</v>
      </c>
      <c r="N26" s="6">
        <v>0.23069999999999999</v>
      </c>
      <c r="O26" s="5">
        <v>22.56</v>
      </c>
      <c r="P26" s="6">
        <v>0.20660000000000001</v>
      </c>
      <c r="Q26" s="7" t="s">
        <v>99</v>
      </c>
      <c r="R26" s="7" t="s">
        <v>48</v>
      </c>
    </row>
    <row r="27" spans="1:18">
      <c r="A27" s="3" t="s">
        <v>100</v>
      </c>
      <c r="B27" s="4" t="s">
        <v>101</v>
      </c>
      <c r="C27" s="5">
        <v>180.04</v>
      </c>
      <c r="D27" s="5">
        <v>1.34</v>
      </c>
      <c r="E27" s="5">
        <v>10.23</v>
      </c>
      <c r="F27" s="6">
        <v>6.6342999999999996</v>
      </c>
      <c r="G27" s="5">
        <v>18.87</v>
      </c>
      <c r="H27" s="6">
        <v>1.8443000000000001</v>
      </c>
      <c r="I27" s="5">
        <v>25.12</v>
      </c>
      <c r="J27" s="6">
        <v>0.33119999999999999</v>
      </c>
      <c r="K27" s="5">
        <v>15.6</v>
      </c>
      <c r="L27" s="8">
        <v>-0.379</v>
      </c>
      <c r="M27" s="5">
        <v>15.6</v>
      </c>
      <c r="N27" s="9">
        <v>0</v>
      </c>
      <c r="O27" s="5">
        <v>17.8</v>
      </c>
      <c r="P27" s="6">
        <v>0.14099999999999999</v>
      </c>
      <c r="Q27" s="7" t="s">
        <v>102</v>
      </c>
      <c r="R27" s="7"/>
    </row>
    <row r="28" spans="1:18">
      <c r="A28" s="3" t="s">
        <v>103</v>
      </c>
      <c r="B28" s="4" t="s">
        <v>104</v>
      </c>
      <c r="C28" s="5">
        <v>122.38</v>
      </c>
      <c r="D28" s="5">
        <v>3.91</v>
      </c>
      <c r="E28" s="5">
        <v>4.83</v>
      </c>
      <c r="F28" s="6">
        <v>0.23430000000000001</v>
      </c>
      <c r="G28" s="5">
        <v>5.09</v>
      </c>
      <c r="H28" s="6">
        <v>5.4699999999999999E-2</v>
      </c>
      <c r="I28" s="5">
        <v>6.4</v>
      </c>
      <c r="J28" s="6">
        <v>0.25740000000000002</v>
      </c>
      <c r="K28" s="5">
        <v>8.92</v>
      </c>
      <c r="L28" s="6">
        <v>0.39379999999999998</v>
      </c>
      <c r="M28" s="5">
        <v>12.99</v>
      </c>
      <c r="N28" s="6">
        <v>0.44619999999999999</v>
      </c>
      <c r="O28" s="5">
        <v>17</v>
      </c>
      <c r="P28" s="6">
        <v>0.31780000000000003</v>
      </c>
      <c r="Q28" s="7" t="s">
        <v>105</v>
      </c>
      <c r="R28" s="7" t="s">
        <v>48</v>
      </c>
    </row>
    <row r="29" spans="1:18">
      <c r="A29" s="3" t="s">
        <v>106</v>
      </c>
      <c r="B29" s="4" t="s">
        <v>107</v>
      </c>
      <c r="C29" s="5">
        <v>908.04</v>
      </c>
      <c r="D29" s="5"/>
      <c r="E29" s="5"/>
      <c r="F29" s="9"/>
      <c r="G29" s="5"/>
      <c r="H29" s="9"/>
      <c r="I29" s="5"/>
      <c r="J29" s="9"/>
      <c r="K29" s="5">
        <v>5.43</v>
      </c>
      <c r="L29" s="9"/>
      <c r="M29" s="5">
        <v>12</v>
      </c>
      <c r="N29" s="6">
        <v>1.2112000000000001</v>
      </c>
      <c r="O29" s="5">
        <v>22</v>
      </c>
      <c r="P29" s="6">
        <v>0.83330000000000004</v>
      </c>
      <c r="Q29" s="7" t="s">
        <v>108</v>
      </c>
      <c r="R29" s="7"/>
    </row>
    <row r="30" spans="1:18">
      <c r="A30" s="3" t="s">
        <v>109</v>
      </c>
      <c r="B30" s="4" t="s">
        <v>110</v>
      </c>
      <c r="C30" s="5">
        <v>256.24</v>
      </c>
      <c r="D30" s="5">
        <v>1.9</v>
      </c>
      <c r="E30" s="5">
        <v>3.02</v>
      </c>
      <c r="F30" s="6">
        <v>0.58950000000000002</v>
      </c>
      <c r="G30" s="5">
        <v>3.8</v>
      </c>
      <c r="H30" s="6">
        <v>0.25829999999999997</v>
      </c>
      <c r="I30" s="5">
        <v>5.32</v>
      </c>
      <c r="J30" s="6">
        <v>0.3987</v>
      </c>
      <c r="K30" s="5">
        <v>8.0299999999999994</v>
      </c>
      <c r="L30" s="6">
        <v>0.51080000000000003</v>
      </c>
      <c r="M30" s="5">
        <v>12.5</v>
      </c>
      <c r="N30" s="6">
        <v>0.55669999999999997</v>
      </c>
      <c r="O30" s="5">
        <v>16</v>
      </c>
      <c r="P30" s="6">
        <v>0.28000000000000003</v>
      </c>
      <c r="Q30" s="7" t="s">
        <v>111</v>
      </c>
      <c r="R30" s="7"/>
    </row>
    <row r="31" spans="1:18">
      <c r="A31" s="3" t="s">
        <v>112</v>
      </c>
      <c r="B31" s="4" t="s">
        <v>113</v>
      </c>
      <c r="C31" s="5">
        <v>297.79000000000002</v>
      </c>
      <c r="D31" s="5"/>
      <c r="E31" s="5"/>
      <c r="F31" s="9"/>
      <c r="G31" s="5"/>
      <c r="H31" s="9"/>
      <c r="I31" s="5"/>
      <c r="J31" s="9"/>
      <c r="K31" s="5">
        <v>2.5</v>
      </c>
      <c r="L31" s="9"/>
      <c r="M31" s="5">
        <v>12</v>
      </c>
      <c r="N31" s="6">
        <v>3.8</v>
      </c>
      <c r="O31" s="5">
        <v>18</v>
      </c>
      <c r="P31" s="6">
        <v>0.5</v>
      </c>
      <c r="Q31" s="7" t="s">
        <v>114</v>
      </c>
      <c r="R31" s="7" t="s">
        <v>48</v>
      </c>
    </row>
    <row r="32" spans="1:18">
      <c r="A32" s="3" t="s">
        <v>115</v>
      </c>
      <c r="B32" s="4" t="s">
        <v>116</v>
      </c>
      <c r="C32" s="5">
        <v>252.26</v>
      </c>
      <c r="D32" s="5"/>
      <c r="E32" s="5"/>
      <c r="F32" s="9"/>
      <c r="G32" s="5">
        <v>0.91</v>
      </c>
      <c r="H32" s="9"/>
      <c r="I32" s="5">
        <v>3.6</v>
      </c>
      <c r="J32" s="6">
        <v>2.9430000000000001</v>
      </c>
      <c r="K32" s="5">
        <v>8.01</v>
      </c>
      <c r="L32" s="6">
        <v>1.2253000000000001</v>
      </c>
      <c r="M32" s="5">
        <v>11.4</v>
      </c>
      <c r="N32" s="6">
        <v>0.42299999999999999</v>
      </c>
      <c r="O32" s="5">
        <v>16</v>
      </c>
      <c r="P32" s="6">
        <v>0.40350000000000003</v>
      </c>
      <c r="Q32" s="7" t="s">
        <v>117</v>
      </c>
      <c r="R32" s="7"/>
    </row>
    <row r="33" spans="1:18">
      <c r="A33" s="3" t="s">
        <v>118</v>
      </c>
      <c r="B33" s="4" t="s">
        <v>119</v>
      </c>
      <c r="C33" s="5">
        <v>44.01</v>
      </c>
      <c r="D33" s="5">
        <v>0.44</v>
      </c>
      <c r="E33" s="5">
        <v>1.0900000000000001</v>
      </c>
      <c r="F33" s="6">
        <v>1.4954000000000001</v>
      </c>
      <c r="G33" s="5">
        <v>2.0499999999999998</v>
      </c>
      <c r="H33" s="6">
        <v>0.88139999999999996</v>
      </c>
      <c r="I33" s="5">
        <v>3.84</v>
      </c>
      <c r="J33" s="6">
        <v>0.87760000000000005</v>
      </c>
      <c r="K33" s="5">
        <v>7.63</v>
      </c>
      <c r="L33" s="6">
        <v>0.98519999999999996</v>
      </c>
      <c r="M33" s="5">
        <v>11</v>
      </c>
      <c r="N33" s="6">
        <v>0.44169999999999998</v>
      </c>
      <c r="O33" s="5">
        <v>16</v>
      </c>
      <c r="P33" s="6">
        <v>0.45450000000000002</v>
      </c>
      <c r="Q33" s="7" t="s">
        <v>70</v>
      </c>
      <c r="R33" s="7"/>
    </row>
    <row r="34" spans="1:18">
      <c r="A34" s="3" t="s">
        <v>120</v>
      </c>
      <c r="B34" s="4" t="s">
        <v>121</v>
      </c>
      <c r="C34" s="5">
        <v>365.45</v>
      </c>
      <c r="D34" s="5">
        <v>8.89</v>
      </c>
      <c r="E34" s="5">
        <v>7.18</v>
      </c>
      <c r="F34" s="8">
        <v>-0.19320000000000001</v>
      </c>
      <c r="G34" s="5">
        <v>8.42</v>
      </c>
      <c r="H34" s="6">
        <v>0.17280000000000001</v>
      </c>
      <c r="I34" s="5">
        <v>9.91</v>
      </c>
      <c r="J34" s="6">
        <v>0.17749999999999999</v>
      </c>
      <c r="K34" s="5">
        <v>9.1199999999999992</v>
      </c>
      <c r="L34" s="8">
        <v>-8.0199999999999994E-2</v>
      </c>
      <c r="M34" s="5">
        <v>11</v>
      </c>
      <c r="N34" s="6">
        <v>0.20680000000000001</v>
      </c>
      <c r="O34" s="5">
        <v>16</v>
      </c>
      <c r="P34" s="6">
        <v>0.45450000000000002</v>
      </c>
      <c r="Q34" s="7" t="s">
        <v>122</v>
      </c>
      <c r="R34" s="7"/>
    </row>
    <row r="35" spans="1:18">
      <c r="A35" s="3" t="s">
        <v>123</v>
      </c>
      <c r="B35" s="4" t="s">
        <v>124</v>
      </c>
      <c r="C35" s="5">
        <v>150.81</v>
      </c>
      <c r="D35" s="5"/>
      <c r="E35" s="5"/>
      <c r="F35" s="9"/>
      <c r="G35" s="5"/>
      <c r="H35" s="9"/>
      <c r="I35" s="5">
        <v>0.36</v>
      </c>
      <c r="J35" s="9"/>
      <c r="K35" s="5">
        <v>3.15</v>
      </c>
      <c r="L35" s="6">
        <v>7.75</v>
      </c>
      <c r="M35" s="5">
        <v>10</v>
      </c>
      <c r="N35" s="6">
        <v>2.1745999999999999</v>
      </c>
      <c r="O35" s="5">
        <v>18</v>
      </c>
      <c r="P35" s="6">
        <v>0.8</v>
      </c>
      <c r="Q35" s="7" t="s">
        <v>125</v>
      </c>
      <c r="R35" s="7"/>
    </row>
    <row r="36" spans="1:18">
      <c r="A36" s="3" t="s">
        <v>126</v>
      </c>
      <c r="B36" s="4" t="s">
        <v>127</v>
      </c>
      <c r="C36" s="5">
        <v>45.44</v>
      </c>
      <c r="D36" s="5"/>
      <c r="E36" s="5"/>
      <c r="F36" s="9"/>
      <c r="G36" s="5">
        <v>1.75</v>
      </c>
      <c r="H36" s="9"/>
      <c r="I36" s="5">
        <v>4.0999999999999996</v>
      </c>
      <c r="J36" s="6">
        <v>1.3429</v>
      </c>
      <c r="K36" s="5">
        <v>6.74</v>
      </c>
      <c r="L36" s="6">
        <v>0.64390000000000003</v>
      </c>
      <c r="M36" s="5">
        <v>10.8</v>
      </c>
      <c r="N36" s="6">
        <v>0.60240000000000005</v>
      </c>
      <c r="O36" s="5">
        <v>16</v>
      </c>
      <c r="P36" s="6">
        <v>0.48149999999999998</v>
      </c>
      <c r="Q36" s="7" t="s">
        <v>128</v>
      </c>
      <c r="R36" s="7"/>
    </row>
    <row r="37" spans="1:18">
      <c r="A37" s="3" t="s">
        <v>129</v>
      </c>
      <c r="B37" s="4" t="s">
        <v>130</v>
      </c>
      <c r="C37" s="5">
        <v>121.99</v>
      </c>
      <c r="D37" s="5">
        <v>0.1</v>
      </c>
      <c r="E37" s="5">
        <v>1.75</v>
      </c>
      <c r="F37" s="9"/>
      <c r="G37" s="5">
        <v>1.94</v>
      </c>
      <c r="H37" s="6">
        <v>0.1086</v>
      </c>
      <c r="I37" s="5">
        <v>2.4</v>
      </c>
      <c r="J37" s="6">
        <v>0.23710000000000001</v>
      </c>
      <c r="K37" s="5">
        <v>5.0599999999999996</v>
      </c>
      <c r="L37" s="6">
        <v>1.1083000000000001</v>
      </c>
      <c r="M37" s="5">
        <v>9</v>
      </c>
      <c r="N37" s="6">
        <v>0.77749999999999997</v>
      </c>
      <c r="O37" s="5">
        <v>14</v>
      </c>
      <c r="P37" s="6">
        <v>0.55559999999999998</v>
      </c>
      <c r="Q37" s="7" t="s">
        <v>131</v>
      </c>
      <c r="R37" s="7"/>
    </row>
    <row r="38" spans="1:18">
      <c r="A38" s="3" t="s">
        <v>132</v>
      </c>
      <c r="B38" s="4" t="s">
        <v>133</v>
      </c>
      <c r="C38" s="5">
        <v>25.04</v>
      </c>
      <c r="D38" s="5"/>
      <c r="E38" s="5">
        <v>0.18</v>
      </c>
      <c r="F38" s="9"/>
      <c r="G38" s="5">
        <v>0.77</v>
      </c>
      <c r="H38" s="6">
        <v>3.3527999999999998</v>
      </c>
      <c r="I38" s="5">
        <v>2.56</v>
      </c>
      <c r="J38" s="6">
        <v>2.3403</v>
      </c>
      <c r="K38" s="5">
        <v>4.93</v>
      </c>
      <c r="L38" s="6">
        <v>0.92579999999999996</v>
      </c>
      <c r="M38" s="5">
        <v>9</v>
      </c>
      <c r="N38" s="6">
        <v>0.82630000000000003</v>
      </c>
      <c r="O38" s="5">
        <v>13.5</v>
      </c>
      <c r="P38" s="6">
        <v>0.5</v>
      </c>
      <c r="Q38" s="7" t="s">
        <v>134</v>
      </c>
      <c r="R38" s="7"/>
    </row>
    <row r="39" spans="1:18">
      <c r="A39" s="3" t="s">
        <v>135</v>
      </c>
      <c r="B39" s="4" t="s">
        <v>136</v>
      </c>
      <c r="C39" s="5">
        <v>64.14</v>
      </c>
      <c r="D39" s="5"/>
      <c r="E39" s="5">
        <v>0.16</v>
      </c>
      <c r="F39" s="9"/>
      <c r="G39" s="5">
        <v>1.01</v>
      </c>
      <c r="H39" s="6">
        <v>5.5</v>
      </c>
      <c r="I39" s="5">
        <v>3</v>
      </c>
      <c r="J39" s="6">
        <v>1.9615</v>
      </c>
      <c r="K39" s="5">
        <v>5.01</v>
      </c>
      <c r="L39" s="6">
        <v>0.66830000000000001</v>
      </c>
      <c r="M39" s="5">
        <v>8</v>
      </c>
      <c r="N39" s="6">
        <v>0.5968</v>
      </c>
      <c r="O39" s="5">
        <v>12</v>
      </c>
      <c r="P39" s="6">
        <v>0.5</v>
      </c>
      <c r="Q39" s="7" t="s">
        <v>81</v>
      </c>
      <c r="R39" s="7"/>
    </row>
    <row r="40" spans="1:18">
      <c r="A40" s="3" t="s">
        <v>137</v>
      </c>
      <c r="B40" s="4" t="s">
        <v>138</v>
      </c>
      <c r="C40" s="5">
        <v>73.42</v>
      </c>
      <c r="D40" s="5"/>
      <c r="E40" s="5"/>
      <c r="F40" s="9"/>
      <c r="G40" s="5">
        <v>0.65</v>
      </c>
      <c r="H40" s="9"/>
      <c r="I40" s="5">
        <v>1.6</v>
      </c>
      <c r="J40" s="6">
        <v>1.4615</v>
      </c>
      <c r="K40" s="5">
        <v>5.4</v>
      </c>
      <c r="L40" s="6">
        <v>2.375</v>
      </c>
      <c r="M40" s="5">
        <v>8.0299999999999994</v>
      </c>
      <c r="N40" s="6">
        <v>0.48149999999999998</v>
      </c>
      <c r="O40" s="5">
        <v>11</v>
      </c>
      <c r="P40" s="6">
        <v>0.375</v>
      </c>
      <c r="Q40" s="7" t="s">
        <v>139</v>
      </c>
      <c r="R40" s="7" t="s">
        <v>48</v>
      </c>
    </row>
    <row r="41" spans="1:18">
      <c r="A41" s="3" t="s">
        <v>140</v>
      </c>
      <c r="B41" s="4" t="s">
        <v>141</v>
      </c>
      <c r="C41" s="5">
        <v>11.03</v>
      </c>
      <c r="D41" s="5"/>
      <c r="E41" s="5">
        <v>0.11</v>
      </c>
      <c r="F41" s="9"/>
      <c r="G41" s="5">
        <v>1.38</v>
      </c>
      <c r="H41" s="9"/>
      <c r="I41" s="5">
        <v>2.8</v>
      </c>
      <c r="J41" s="6">
        <v>1.032</v>
      </c>
      <c r="K41" s="5">
        <v>3.36</v>
      </c>
      <c r="L41" s="6">
        <v>0.2024</v>
      </c>
      <c r="M41" s="5">
        <v>5</v>
      </c>
      <c r="N41" s="6">
        <v>0.48720000000000002</v>
      </c>
      <c r="O41" s="5">
        <v>8</v>
      </c>
      <c r="P41" s="6">
        <v>0.6</v>
      </c>
      <c r="Q41" s="7"/>
      <c r="R41" s="7" t="s">
        <v>142</v>
      </c>
    </row>
    <row r="42" spans="1:18">
      <c r="A42" s="3" t="s">
        <v>143</v>
      </c>
      <c r="B42" s="4" t="s">
        <v>144</v>
      </c>
      <c r="C42" s="5">
        <v>105.66</v>
      </c>
      <c r="D42" s="5">
        <v>0.04</v>
      </c>
      <c r="E42" s="5">
        <v>2.36</v>
      </c>
      <c r="F42" s="6">
        <v>58</v>
      </c>
      <c r="G42" s="5">
        <v>3.6</v>
      </c>
      <c r="H42" s="6">
        <v>0.52539999999999998</v>
      </c>
      <c r="I42" s="5">
        <v>1.73</v>
      </c>
      <c r="J42" s="8">
        <v>-0.51939999999999997</v>
      </c>
      <c r="K42" s="5">
        <v>3.16</v>
      </c>
      <c r="L42" s="6">
        <v>0.8266</v>
      </c>
      <c r="M42" s="5">
        <v>5</v>
      </c>
      <c r="N42" s="6">
        <v>0.58230000000000004</v>
      </c>
      <c r="O42" s="5">
        <v>6.5</v>
      </c>
      <c r="P42" s="6">
        <v>0.3</v>
      </c>
      <c r="Q42" s="7" t="s">
        <v>145</v>
      </c>
      <c r="R42" s="7"/>
    </row>
    <row r="43" spans="1:18">
      <c r="A43" s="3" t="s">
        <v>146</v>
      </c>
      <c r="B43" s="4" t="s">
        <v>147</v>
      </c>
      <c r="C43" s="5">
        <v>204.38</v>
      </c>
      <c r="D43" s="5"/>
      <c r="E43" s="5"/>
      <c r="F43" s="9"/>
      <c r="G43" s="5">
        <v>0.3</v>
      </c>
      <c r="H43" s="9"/>
      <c r="I43" s="5">
        <v>1</v>
      </c>
      <c r="J43" s="6">
        <v>2.3332999999999999</v>
      </c>
      <c r="K43" s="5">
        <v>2.25</v>
      </c>
      <c r="L43" s="6">
        <v>1.25</v>
      </c>
      <c r="M43" s="5">
        <v>4.5</v>
      </c>
      <c r="N43" s="6">
        <v>1</v>
      </c>
      <c r="O43" s="5">
        <v>8</v>
      </c>
      <c r="P43" s="6">
        <v>0.77780000000000005</v>
      </c>
      <c r="Q43" s="7" t="s">
        <v>148</v>
      </c>
      <c r="R43" s="7" t="s">
        <v>48</v>
      </c>
    </row>
    <row r="44" spans="1:18">
      <c r="A44" s="3" t="s">
        <v>149</v>
      </c>
      <c r="B44" s="4" t="s">
        <v>150</v>
      </c>
      <c r="C44" s="5">
        <v>63.96</v>
      </c>
      <c r="D44" s="5">
        <v>0.01</v>
      </c>
      <c r="E44" s="5">
        <v>0.34</v>
      </c>
      <c r="F44" s="9"/>
      <c r="G44" s="5">
        <v>0.74</v>
      </c>
      <c r="H44" s="6">
        <v>1.1970000000000001</v>
      </c>
      <c r="I44" s="5">
        <v>1.5</v>
      </c>
      <c r="J44" s="6">
        <v>1.0367</v>
      </c>
      <c r="K44" s="5">
        <v>2.84</v>
      </c>
      <c r="L44" s="6">
        <v>0.89729999999999999</v>
      </c>
      <c r="M44" s="5">
        <v>4.3</v>
      </c>
      <c r="N44" s="6">
        <v>0.51200000000000001</v>
      </c>
      <c r="O44" s="5">
        <v>6.4</v>
      </c>
      <c r="P44" s="6">
        <v>0.4884</v>
      </c>
      <c r="Q44" s="7" t="s">
        <v>151</v>
      </c>
      <c r="R44" s="7" t="s">
        <v>48</v>
      </c>
    </row>
    <row r="45" spans="1:18">
      <c r="A45" s="3" t="s">
        <v>152</v>
      </c>
      <c r="B45" s="4" t="s">
        <v>153</v>
      </c>
      <c r="C45" s="5">
        <v>108.21</v>
      </c>
      <c r="D45" s="5"/>
      <c r="E45" s="5"/>
      <c r="F45" s="9"/>
      <c r="G45" s="5"/>
      <c r="H45" s="9"/>
      <c r="I45" s="5">
        <v>0.3</v>
      </c>
      <c r="J45" s="9"/>
      <c r="K45" s="5">
        <v>0.98</v>
      </c>
      <c r="L45" s="6">
        <v>2.2625000000000002</v>
      </c>
      <c r="M45" s="5">
        <v>3.5</v>
      </c>
      <c r="N45" s="6">
        <v>2.5642</v>
      </c>
      <c r="O45" s="5">
        <v>6</v>
      </c>
      <c r="P45" s="6">
        <v>0.71430000000000005</v>
      </c>
      <c r="Q45" s="7" t="s">
        <v>154</v>
      </c>
      <c r="R45" s="7"/>
    </row>
    <row r="46" spans="1:18">
      <c r="A46" s="3" t="s">
        <v>155</v>
      </c>
      <c r="B46" s="4" t="s">
        <v>156</v>
      </c>
      <c r="C46" s="5">
        <v>45.66</v>
      </c>
      <c r="D46" s="5"/>
      <c r="E46" s="5"/>
      <c r="F46" s="9"/>
      <c r="G46" s="5"/>
      <c r="H46" s="9"/>
      <c r="I46" s="5"/>
      <c r="J46" s="9"/>
      <c r="K46" s="5">
        <v>1.19</v>
      </c>
      <c r="L46" s="9"/>
      <c r="M46" s="5">
        <v>2.5</v>
      </c>
      <c r="N46" s="6">
        <v>1.0972999999999999</v>
      </c>
      <c r="O46" s="5">
        <v>5</v>
      </c>
      <c r="P46" s="6">
        <v>1</v>
      </c>
      <c r="Q46" s="7" t="s">
        <v>157</v>
      </c>
      <c r="R46" s="7"/>
    </row>
    <row r="47" spans="1:18">
      <c r="A47" s="3" t="s">
        <v>158</v>
      </c>
      <c r="B47" s="4" t="s">
        <v>159</v>
      </c>
      <c r="C47" s="5">
        <v>6.75</v>
      </c>
      <c r="D47" s="5">
        <v>0.31</v>
      </c>
      <c r="E47" s="5">
        <v>1.46</v>
      </c>
      <c r="F47" s="6">
        <v>3.7305999999999999</v>
      </c>
      <c r="G47" s="5">
        <v>1.74</v>
      </c>
      <c r="H47" s="6">
        <v>0.19350000000000001</v>
      </c>
      <c r="I47" s="5">
        <v>1.58</v>
      </c>
      <c r="J47" s="8">
        <v>-9.0300000000000005E-2</v>
      </c>
      <c r="K47" s="5">
        <v>2.19</v>
      </c>
      <c r="L47" s="6">
        <v>0.38490000000000002</v>
      </c>
      <c r="M47" s="5">
        <v>2.19</v>
      </c>
      <c r="N47" s="9">
        <v>0</v>
      </c>
      <c r="O47" s="5">
        <v>2.19</v>
      </c>
      <c r="P47" s="9">
        <v>0</v>
      </c>
      <c r="Q47" s="7"/>
      <c r="R47" s="7" t="s">
        <v>142</v>
      </c>
    </row>
    <row r="48" spans="1:18">
      <c r="A48" s="3" t="s">
        <v>160</v>
      </c>
      <c r="B48" s="4" t="s">
        <v>161</v>
      </c>
      <c r="C48" s="5">
        <v>39.29</v>
      </c>
      <c r="D48" s="5"/>
      <c r="E48" s="5"/>
      <c r="F48" s="9"/>
      <c r="G48" s="5"/>
      <c r="H48" s="9"/>
      <c r="I48" s="5"/>
      <c r="J48" s="9"/>
      <c r="K48" s="5">
        <v>0.2</v>
      </c>
      <c r="L48" s="9"/>
      <c r="M48" s="5">
        <v>1.6</v>
      </c>
      <c r="N48" s="6">
        <v>6.9208999999999996</v>
      </c>
      <c r="O48" s="5">
        <v>3.2</v>
      </c>
      <c r="P48" s="6">
        <v>1</v>
      </c>
      <c r="Q48" s="7" t="s">
        <v>162</v>
      </c>
      <c r="R48" s="7"/>
    </row>
    <row r="49" spans="1:18">
      <c r="A49" s="3" t="s">
        <v>163</v>
      </c>
      <c r="B49" s="4" t="s">
        <v>164</v>
      </c>
      <c r="C49" s="5">
        <v>77.87</v>
      </c>
      <c r="D49" s="5">
        <v>0.41</v>
      </c>
      <c r="E49" s="5">
        <v>0.83</v>
      </c>
      <c r="F49" s="6">
        <v>1.0592999999999999</v>
      </c>
      <c r="G49" s="5">
        <v>1.1000000000000001</v>
      </c>
      <c r="H49" s="6">
        <v>0.31530000000000002</v>
      </c>
      <c r="I49" s="5">
        <v>1.1399999999999999</v>
      </c>
      <c r="J49" s="6">
        <v>4.07E-2</v>
      </c>
      <c r="K49" s="5">
        <v>1.06</v>
      </c>
      <c r="L49" s="8">
        <v>-7.5899999999999995E-2</v>
      </c>
      <c r="M49" s="5">
        <v>1.05</v>
      </c>
      <c r="N49" s="9">
        <v>0</v>
      </c>
      <c r="O49" s="5">
        <v>1.06</v>
      </c>
      <c r="P49" s="9">
        <v>0</v>
      </c>
      <c r="Q49" s="7" t="s">
        <v>165</v>
      </c>
      <c r="R49" s="7" t="s">
        <v>166</v>
      </c>
    </row>
    <row r="50" spans="1:18">
      <c r="A50" s="3" t="s">
        <v>167</v>
      </c>
      <c r="B50" s="4" t="s">
        <v>168</v>
      </c>
      <c r="C50" s="5">
        <v>105.09</v>
      </c>
      <c r="D50" s="5">
        <v>2.44</v>
      </c>
      <c r="E50" s="5">
        <v>4.8099999999999996</v>
      </c>
      <c r="F50" s="6">
        <v>0.97519999999999996</v>
      </c>
      <c r="G50" s="5">
        <v>4.6399999999999997</v>
      </c>
      <c r="H50" s="8">
        <v>-3.6499999999999998E-2</v>
      </c>
      <c r="I50" s="5">
        <v>4.07</v>
      </c>
      <c r="J50" s="8">
        <v>-0.1221</v>
      </c>
      <c r="K50" s="5"/>
      <c r="L50" s="9"/>
      <c r="M50" s="5"/>
      <c r="N50" s="9"/>
      <c r="O50" s="5"/>
      <c r="P50" s="9"/>
      <c r="Q50" s="7" t="s">
        <v>169</v>
      </c>
      <c r="R50" s="7"/>
    </row>
    <row r="51" spans="1:18">
      <c r="A51" s="10" t="s">
        <v>170</v>
      </c>
      <c r="B51" s="10"/>
      <c r="C51" s="11">
        <v>18527.84</v>
      </c>
      <c r="D51" s="11">
        <v>572.96</v>
      </c>
      <c r="E51" s="11">
        <v>708.26</v>
      </c>
      <c r="F51" s="12">
        <v>0.2361</v>
      </c>
      <c r="G51" s="11">
        <v>980.78</v>
      </c>
      <c r="H51" s="12">
        <v>0.38479999999999998</v>
      </c>
      <c r="I51" s="11">
        <v>1343.37</v>
      </c>
      <c r="J51" s="12">
        <v>0.36969999999999997</v>
      </c>
      <c r="K51" s="11">
        <v>1739.48</v>
      </c>
      <c r="L51" s="12">
        <v>0.2949</v>
      </c>
      <c r="M51" s="11">
        <v>2208.4699999999998</v>
      </c>
      <c r="N51" s="12">
        <v>0.26960000000000001</v>
      </c>
      <c r="O51" s="11">
        <v>2731.17</v>
      </c>
      <c r="P51" s="12">
        <v>0.23669999999999999</v>
      </c>
      <c r="Q51" s="13"/>
      <c r="R51" s="13" t="s">
        <v>171</v>
      </c>
    </row>
  </sheetData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1"/>
  <sheetViews>
    <sheetView workbookViewId="0">
      <selection activeCell="H7" sqref="H7"/>
    </sheetView>
  </sheetViews>
  <sheetFormatPr defaultRowHeight="13.5"/>
  <cols>
    <col min="1" max="1" width="14" customWidth="1"/>
    <col min="2" max="2" width="12" customWidth="1"/>
    <col min="3" max="3" width="14" customWidth="1"/>
    <col min="4" max="10" width="10" customWidth="1"/>
    <col min="11" max="11" width="32" customWidth="1"/>
    <col min="12" max="12" width="36" customWidth="1"/>
  </cols>
  <sheetData>
    <row r="1" spans="1:12" ht="17" customHeight="1">
      <c r="A1" s="2" t="s">
        <v>0</v>
      </c>
      <c r="B1" s="2" t="s">
        <v>1</v>
      </c>
      <c r="C1" s="2" t="s">
        <v>2</v>
      </c>
      <c r="D1" s="2" t="s">
        <v>16</v>
      </c>
      <c r="E1" s="2" t="s">
        <v>17</v>
      </c>
      <c r="F1" s="2" t="s">
        <v>18</v>
      </c>
      <c r="G1" s="2" t="s">
        <v>19</v>
      </c>
      <c r="H1" s="2" t="s">
        <v>20</v>
      </c>
      <c r="I1" s="2" t="s">
        <v>21</v>
      </c>
      <c r="J1" s="2" t="s">
        <v>22</v>
      </c>
      <c r="K1" s="2" t="s">
        <v>23</v>
      </c>
      <c r="L1" s="2" t="s">
        <v>24</v>
      </c>
    </row>
    <row r="2" spans="1:12">
      <c r="A2" s="3" t="s">
        <v>25</v>
      </c>
      <c r="B2" s="4" t="s">
        <v>26</v>
      </c>
      <c r="C2" s="5">
        <v>2351.5100000000002</v>
      </c>
      <c r="D2" s="5">
        <f>IFERROR(IF(收入预测!D2&gt;0,$C2/收入预测!D2,""),"")</f>
        <v>57.494132029339859</v>
      </c>
      <c r="E2" s="5">
        <f>IFERROR(IF(收入预测!E2&gt;0,$C2/收入预测!E2,""),"")</f>
        <v>27.730070754716984</v>
      </c>
      <c r="F2" s="5">
        <f>IFERROR(IF(收入预测!G2&gt;0,$C2/收入预测!G2,""),"")</f>
        <v>15.167118163054697</v>
      </c>
      <c r="G2" s="5">
        <f>IFERROR(IF(收入预测!I2&gt;0,$C2/收入预测!I2,""),"")</f>
        <v>8.7112321256575544</v>
      </c>
      <c r="H2" s="5">
        <f>IFERROR(IF(收入预测!K2&gt;0,$C2/收入预测!K2,""),"")</f>
        <v>6.2258670902832947</v>
      </c>
      <c r="I2" s="5">
        <f>IFERROR(IF(收入预测!M2&gt;0,$C2/收入预测!M2,""),"")</f>
        <v>5.1343013100436687</v>
      </c>
      <c r="J2" s="5">
        <f>IFERROR(IF(收入预测!O2&gt;0,$C2/收入预测!O2,""),"")</f>
        <v>4.4201315789473687</v>
      </c>
      <c r="K2" s="7"/>
      <c r="L2" s="7"/>
    </row>
    <row r="3" spans="1:12">
      <c r="A3" s="3" t="s">
        <v>27</v>
      </c>
      <c r="B3" s="4" t="s">
        <v>28</v>
      </c>
      <c r="C3" s="5">
        <v>3185.86</v>
      </c>
      <c r="D3" s="5">
        <f>IFERROR(IF(收入预测!D3&gt;0,$C3/收入预测!D3,""),"")</f>
        <v>30.34152380952381</v>
      </c>
      <c r="E3" s="5">
        <f>IFERROR(IF(收入预测!E3&gt;0,$C3/收入预测!E3,""),"")</f>
        <v>39.254066042385418</v>
      </c>
      <c r="F3" s="5">
        <f>IFERROR(IF(收入预测!G3&gt;0,$C3/收入预测!G3,""),"")</f>
        <v>31.858600000000003</v>
      </c>
      <c r="G3" s="5">
        <f>IFERROR(IF(收入预测!I3&gt;0,$C3/收入预测!I3,""),"")</f>
        <v>24.506615384615387</v>
      </c>
      <c r="H3" s="5">
        <f>IFERROR(IF(收入预测!K3&gt;0,$C3/收入预测!K3,""),"")</f>
        <v>19.494921062293479</v>
      </c>
      <c r="I3" s="5">
        <f>IFERROR(IF(收入预测!M3&gt;0,$C3/收入预测!M3,""),"")</f>
        <v>14.995810779006826</v>
      </c>
      <c r="J3" s="5">
        <f>IFERROR(IF(收入预测!O3&gt;0,$C3/收入预测!O3,""),"")</f>
        <v>11.996761560475976</v>
      </c>
      <c r="K3" s="7"/>
      <c r="L3" s="7"/>
    </row>
    <row r="4" spans="1:12" ht="25.5">
      <c r="A4" s="3" t="s">
        <v>29</v>
      </c>
      <c r="B4" s="4" t="s">
        <v>30</v>
      </c>
      <c r="C4" s="5">
        <v>785.47</v>
      </c>
      <c r="D4" s="5">
        <f>IFERROR(IF(收入预测!D4&gt;0,$C4/收入预测!D4,""),"")</f>
        <v>13.951509769094139</v>
      </c>
      <c r="E4" s="5">
        <f>IFERROR(IF(收入预测!E4&gt;0,$C4/收入预测!E4,""),"")</f>
        <v>11.636592592592592</v>
      </c>
      <c r="F4" s="5">
        <f>IFERROR(IF(收入预测!G4&gt;0,$C4/收入预测!G4,""),"")</f>
        <v>7.9420626895854394</v>
      </c>
      <c r="G4" s="5">
        <f>IFERROR(IF(收入预测!I4&gt;0,$C4/收入预测!I4,""),"")</f>
        <v>6.5130182421227198</v>
      </c>
      <c r="H4" s="5">
        <f>IFERROR(IF(收入预测!K4&gt;0,$C4/收入预测!K4,""),"")</f>
        <v>5.1607752956636013</v>
      </c>
      <c r="I4" s="5">
        <f>IFERROR(IF(收入预测!M4&gt;0,$C4/收入预测!M4,""),"")</f>
        <v>4.1340526315789479</v>
      </c>
      <c r="J4" s="5">
        <f>IFERROR(IF(收入预测!O4&gt;0,$C4/收入预测!O4,""),"")</f>
        <v>3.3424255319148939</v>
      </c>
      <c r="K4" s="7" t="s">
        <v>31</v>
      </c>
      <c r="L4" s="7" t="s">
        <v>32</v>
      </c>
    </row>
    <row r="5" spans="1:12">
      <c r="A5" s="3" t="s">
        <v>33</v>
      </c>
      <c r="B5" s="4" t="s">
        <v>34</v>
      </c>
      <c r="C5" s="5">
        <v>1133.43</v>
      </c>
      <c r="D5" s="5">
        <f>IFERROR(IF(收入预测!D5&gt;0,$C5/收入预测!D5,""),"")</f>
        <v>28.328667833041742</v>
      </c>
      <c r="E5" s="5">
        <f>IFERROR(IF(收入预测!E5&gt;0,$C5/收入预测!E5,""),"")</f>
        <v>27.384150761053395</v>
      </c>
      <c r="F5" s="5">
        <f>IFERROR(IF(收入预测!G5&gt;0,$C5/收入预测!G5,""),"")</f>
        <v>19.787534916201118</v>
      </c>
      <c r="G5" s="5">
        <f>IFERROR(IF(收入预测!I5&gt;0,$C5/收入预测!I5,""),"")</f>
        <v>13.775279533300925</v>
      </c>
      <c r="H5" s="5">
        <f>IFERROR(IF(收入预测!K5&gt;0,$C5/收入预测!K5,""),"")</f>
        <v>9.5278244788164095</v>
      </c>
      <c r="I5" s="5">
        <f>IFERROR(IF(收入预测!M5&gt;0,$C5/收入预测!M5,""),"")</f>
        <v>7.0399378881987582</v>
      </c>
      <c r="J5" s="5">
        <f>IFERROR(IF(收入预测!O5&gt;0,$C5/收入预测!O5,""),"")</f>
        <v>5.3972857142857142</v>
      </c>
      <c r="K5" s="7" t="s">
        <v>35</v>
      </c>
      <c r="L5" s="7"/>
    </row>
    <row r="6" spans="1:12">
      <c r="A6" s="3" t="s">
        <v>36</v>
      </c>
      <c r="B6" s="4" t="s">
        <v>37</v>
      </c>
      <c r="C6" s="5">
        <v>1658.79</v>
      </c>
      <c r="D6" s="5">
        <f>IFERROR(IF(收入预测!D6&gt;0,$C6/收入预测!D6,""),"")</f>
        <v>39.476201808662537</v>
      </c>
      <c r="E6" s="5">
        <f>IFERROR(IF(收入预测!E6&gt;0,$C6/收入预测!E6,""),"")</f>
        <v>33.136036755892924</v>
      </c>
      <c r="F6" s="5">
        <f>IFERROR(IF(收入预测!G6&gt;0,$C6/收入预测!G6,""),"")</f>
        <v>26.906569343065694</v>
      </c>
      <c r="G6" s="5">
        <f>IFERROR(IF(收入预测!I6&gt;0,$C6/收入预测!I6,""),"")</f>
        <v>20.986715587044532</v>
      </c>
      <c r="H6" s="5">
        <f>IFERROR(IF(收入预测!K6&gt;0,$C6/收入预测!K6,""),"")</f>
        <v>16.202285602656769</v>
      </c>
      <c r="I6" s="5">
        <f>IFERROR(IF(收入预测!M6&gt;0,$C6/收入预测!M6,""),"")</f>
        <v>13.27032</v>
      </c>
      <c r="J6" s="5">
        <f>IFERROR(IF(收入预测!O6&gt;0,$C6/收入预测!O6,""),"")</f>
        <v>11.0586</v>
      </c>
      <c r="K6" s="7"/>
      <c r="L6" s="7"/>
    </row>
    <row r="7" spans="1:12">
      <c r="A7" s="3" t="s">
        <v>38</v>
      </c>
      <c r="B7" s="4" t="s">
        <v>39</v>
      </c>
      <c r="C7" s="5">
        <v>698.63</v>
      </c>
      <c r="D7" s="5">
        <f>IFERROR(IF(收入预测!D7&gt;0,$C7/收入预测!D7,""),"")</f>
        <v>8.1236046511627915</v>
      </c>
      <c r="E7" s="5">
        <f>IFERROR(IF(收入预测!E7&gt;0,$C7/收入预测!E7,""),"")</f>
        <v>7.677252747252747</v>
      </c>
      <c r="F7" s="5">
        <f>IFERROR(IF(收入预测!G7&gt;0,$C7/收入预测!G7,""),"")</f>
        <v>7.3540000000000001</v>
      </c>
      <c r="G7" s="5">
        <f>IFERROR(IF(收入预测!I7&gt;0,$C7/收入预测!I7,""),"")</f>
        <v>6.9863</v>
      </c>
      <c r="H7" s="5">
        <f>IFERROR(IF(收入预测!K7&gt;0,$C7/收入预测!K7,""),"")</f>
        <v>6.9863</v>
      </c>
      <c r="I7" s="5">
        <f>IFERROR(IF(收入预测!M7&gt;0,$C7/收入预测!M7,""),"")</f>
        <v>6.9863</v>
      </c>
      <c r="J7" s="5">
        <f>IFERROR(IF(收入预测!O7&gt;0,$C7/收入预测!O7,""),"")</f>
        <v>6.4687962962962962</v>
      </c>
      <c r="K7" s="7" t="s">
        <v>40</v>
      </c>
      <c r="L7" s="7" t="s">
        <v>41</v>
      </c>
    </row>
    <row r="8" spans="1:12">
      <c r="A8" s="3" t="s">
        <v>42</v>
      </c>
      <c r="B8" s="4" t="s">
        <v>43</v>
      </c>
      <c r="C8" s="5">
        <v>359.68</v>
      </c>
      <c r="D8" s="5" t="str">
        <f>IFERROR(IF(收入预测!D8&gt;0,$C8/收入预测!D8,""),"")</f>
        <v/>
      </c>
      <c r="E8" s="5">
        <f>IFERROR(IF(收入预测!E8&gt;0,$C8/收入预测!E8,""),"")</f>
        <v>75.7221052631579</v>
      </c>
      <c r="F8" s="5">
        <f>IFERROR(IF(收入预测!G8&gt;0,$C8/收入预测!G8,""),"")</f>
        <v>17.545365853658538</v>
      </c>
      <c r="G8" s="5">
        <f>IFERROR(IF(收入预测!I8&gt;0,$C8/收入预测!I8,""),"")</f>
        <v>8.3568773234200755</v>
      </c>
      <c r="H8" s="5">
        <f>IFERROR(IF(收入预测!K8&gt;0,$C8/收入预测!K8,""),"")</f>
        <v>5.3603576751117741</v>
      </c>
      <c r="I8" s="5">
        <f>IFERROR(IF(收入预测!M8&gt;0,$C8/收入预测!M8,""),"")</f>
        <v>3.7099535843218154</v>
      </c>
      <c r="J8" s="5">
        <f>IFERROR(IF(收入预测!O8&gt;0,$C8/收入预测!O8,""),"")</f>
        <v>2.9285132714541606</v>
      </c>
      <c r="K8" s="7" t="s">
        <v>44</v>
      </c>
      <c r="L8" s="7"/>
    </row>
    <row r="9" spans="1:12">
      <c r="A9" s="3" t="s">
        <v>45</v>
      </c>
      <c r="B9" s="4" t="s">
        <v>46</v>
      </c>
      <c r="C9" s="5">
        <v>220.7</v>
      </c>
      <c r="D9" s="5">
        <f>IFERROR(IF(收入预测!D9&gt;0,$C9/收入预测!D9,""),"")</f>
        <v>7.0063492063492063</v>
      </c>
      <c r="E9" s="5">
        <f>IFERROR(IF(收入预测!E9&gt;0,$C9/收入预测!E9,""),"")</f>
        <v>5.3464147286821699</v>
      </c>
      <c r="F9" s="5">
        <f>IFERROR(IF(收入预测!G9&gt;0,$C9/收入预测!G9,""),"")</f>
        <v>4.6404541631623211</v>
      </c>
      <c r="G9" s="5">
        <f>IFERROR(IF(收入预测!I9&gt;0,$C9/收入预测!I9,""),"")</f>
        <v>4.4784902597402594</v>
      </c>
      <c r="H9" s="5">
        <f>IFERROR(IF(收入预测!K9&gt;0,$C9/收入预测!K9,""),"")</f>
        <v>3.7797568076725465</v>
      </c>
      <c r="I9" s="5">
        <f>IFERROR(IF(收入预测!M9&gt;0,$C9/收入预测!M9,""),"")</f>
        <v>3.1528571428571426</v>
      </c>
      <c r="J9" s="5">
        <f>IFERROR(IF(收入预测!O9&gt;0,$C9/收入预测!O9,""),"")</f>
        <v>2.6273809523809524</v>
      </c>
      <c r="K9" s="7" t="s">
        <v>47</v>
      </c>
      <c r="L9" s="7" t="s">
        <v>48</v>
      </c>
    </row>
    <row r="10" spans="1:12">
      <c r="A10" s="3" t="s">
        <v>49</v>
      </c>
      <c r="B10" s="4" t="s">
        <v>50</v>
      </c>
      <c r="C10" s="5">
        <v>395</v>
      </c>
      <c r="D10" s="5">
        <f>IFERROR(IF(收入预测!D10&gt;0,$C10/收入预测!D10,""),"")</f>
        <v>167.37288135593221</v>
      </c>
      <c r="E10" s="5">
        <f>IFERROR(IF(收入预测!E10&gt;0,$C10/收入预测!E10,""),"")</f>
        <v>50</v>
      </c>
      <c r="F10" s="5">
        <f>IFERROR(IF(收入预测!G10&gt;0,$C10/收入预测!G10,""),"")</f>
        <v>19.969666329625884</v>
      </c>
      <c r="G10" s="5">
        <f>IFERROR(IF(收入预测!I10&gt;0,$C10/收入预测!I10,""),"")</f>
        <v>11.285714285714286</v>
      </c>
      <c r="H10" s="5">
        <f>IFERROR(IF(收入预测!K10&gt;0,$C10/收入预测!K10,""),"")</f>
        <v>7.6372776488785767</v>
      </c>
      <c r="I10" s="5">
        <f>IFERROR(IF(收入预测!M10&gt;0,$C10/收入预测!M10,""),"")</f>
        <v>5.8431952662721898</v>
      </c>
      <c r="J10" s="5">
        <f>IFERROR(IF(收入预测!O10&gt;0,$C10/收入预测!O10,""),"")</f>
        <v>5.096774193548387</v>
      </c>
      <c r="K10" s="7" t="s">
        <v>51</v>
      </c>
      <c r="L10" s="7" t="s">
        <v>48</v>
      </c>
    </row>
    <row r="11" spans="1:12">
      <c r="A11" s="3" t="s">
        <v>52</v>
      </c>
      <c r="B11" s="4" t="s">
        <v>53</v>
      </c>
      <c r="C11" s="5">
        <v>299.7</v>
      </c>
      <c r="D11" s="5">
        <f>IFERROR(IF(收入预测!D11&gt;0,$C11/收入预测!D11,""),"")</f>
        <v>20.046822742474916</v>
      </c>
      <c r="E11" s="5">
        <f>IFERROR(IF(收入预测!E11&gt;0,$C11/收入预测!E11,""),"")</f>
        <v>11.212121212121211</v>
      </c>
      <c r="F11" s="5">
        <f>IFERROR(IF(收入预测!G11&gt;0,$C11/收入预测!G11,""),"")</f>
        <v>6.5810276679841895</v>
      </c>
      <c r="G11" s="5">
        <f>IFERROR(IF(收入预测!I11&gt;0,$C11/收入预测!I11,""),"")</f>
        <v>6.0741791649777053</v>
      </c>
      <c r="H11" s="5">
        <f>IFERROR(IF(收入预测!K11&gt;0,$C11/收入预测!K11,""),"")</f>
        <v>5.1327282068847406</v>
      </c>
      <c r="I11" s="5">
        <f>IFERROR(IF(收入预测!M11&gt;0,$C11/收入预测!M11,""),"")</f>
        <v>4.5067669172932332</v>
      </c>
      <c r="J11" s="5">
        <f>IFERROR(IF(收入预测!O11&gt;0,$C11/收入预测!O11,""),"")</f>
        <v>3.8821243523316058</v>
      </c>
      <c r="K11" s="7" t="s">
        <v>54</v>
      </c>
      <c r="L11" s="7"/>
    </row>
    <row r="12" spans="1:12">
      <c r="A12" s="3" t="s">
        <v>55</v>
      </c>
      <c r="B12" s="4" t="s">
        <v>56</v>
      </c>
      <c r="C12" s="5">
        <v>885.91</v>
      </c>
      <c r="D12" s="5" t="str">
        <f>IFERROR(IF(收入预测!D12&gt;0,$C12/收入预测!D12,""),"")</f>
        <v/>
      </c>
      <c r="E12" s="5">
        <f>IFERROR(IF(收入预测!E12&gt;0,$C12/收入预测!E12,""),"")</f>
        <v>106.2242206235012</v>
      </c>
      <c r="F12" s="5">
        <f>IFERROR(IF(收入预测!G12&gt;0,$C12/收入预测!G12,""),"")</f>
        <v>55.23129675810474</v>
      </c>
      <c r="G12" s="5">
        <f>IFERROR(IF(收入预测!I12&gt;0,$C12/收入预测!I12,""),"")</f>
        <v>44.251248751248752</v>
      </c>
      <c r="H12" s="5">
        <f>IFERROR(IF(收入预测!K12&gt;0,$C12/收入预测!K12,""),"")</f>
        <v>29.209033959775802</v>
      </c>
      <c r="I12" s="5">
        <f>IFERROR(IF(收入预测!M12&gt;0,$C12/收入预测!M12,""),"")</f>
        <v>17.7182</v>
      </c>
      <c r="J12" s="5">
        <f>IFERROR(IF(收入预测!O12&gt;0,$C12/收入预测!O12,""),"")</f>
        <v>12.655857142857142</v>
      </c>
      <c r="K12" s="7" t="s">
        <v>57</v>
      </c>
      <c r="L12" s="7"/>
    </row>
    <row r="13" spans="1:12" ht="25.5">
      <c r="A13" s="3" t="s">
        <v>58</v>
      </c>
      <c r="B13" s="4" t="s">
        <v>59</v>
      </c>
      <c r="C13" s="5">
        <v>227.32</v>
      </c>
      <c r="D13" s="5">
        <f>IFERROR(IF(收入预测!D13&gt;0,$C13/收入预测!D13,""),"")</f>
        <v>29.522077922077919</v>
      </c>
      <c r="E13" s="5">
        <f>IFERROR(IF(收入预测!E13&gt;0,$C13/收入预测!E13,""),"")</f>
        <v>19.579672695951768</v>
      </c>
      <c r="F13" s="5">
        <f>IFERROR(IF(收入预测!G13&gt;0,$C13/收入预测!G13,""),"")</f>
        <v>12.699441340782123</v>
      </c>
      <c r="G13" s="5">
        <f>IFERROR(IF(收入预测!I13&gt;0,$C13/收入预测!I13,""),"")</f>
        <v>8.9145098039215682</v>
      </c>
      <c r="H13" s="5">
        <f>IFERROR(IF(收入预测!K13&gt;0,$C13/收入预测!K13,""),"")</f>
        <v>6.4948571428571427</v>
      </c>
      <c r="I13" s="5">
        <f>IFERROR(IF(收入预测!M13&gt;0,$C13/收入预测!M13,""),"")</f>
        <v>5.0515555555555558</v>
      </c>
      <c r="J13" s="5">
        <f>IFERROR(IF(收入预测!O13&gt;0,$C13/收入预测!O13,""),"")</f>
        <v>4.1330909090909094</v>
      </c>
      <c r="K13" s="7" t="s">
        <v>60</v>
      </c>
      <c r="L13" s="7" t="s">
        <v>48</v>
      </c>
    </row>
    <row r="14" spans="1:12">
      <c r="A14" s="3" t="s">
        <v>61</v>
      </c>
      <c r="B14" s="4" t="s">
        <v>62</v>
      </c>
      <c r="C14" s="5">
        <v>204.77</v>
      </c>
      <c r="D14" s="5">
        <f>IFERROR(IF(收入预测!D14&gt;0,$C14/收入预测!D14,""),"")</f>
        <v>9.282411604714417</v>
      </c>
      <c r="E14" s="5">
        <f>IFERROR(IF(收入预测!E14&gt;0,$C14/收入预测!E14,""),"")</f>
        <v>8.743381725021349</v>
      </c>
      <c r="F14" s="5">
        <f>IFERROR(IF(收入预测!G14&gt;0,$C14/收入预测!G14,""),"")</f>
        <v>8.4720728175424078</v>
      </c>
      <c r="G14" s="5">
        <f>IFERROR(IF(收入预测!I14&gt;0,$C14/收入预测!I14,""),"")</f>
        <v>7.2433675274142209</v>
      </c>
      <c r="H14" s="5">
        <f>IFERROR(IF(收入预测!K14&gt;0,$C14/收入预测!K14,""),"")</f>
        <v>5.7230296254891</v>
      </c>
      <c r="I14" s="5">
        <f>IFERROR(IF(收入预测!M14&gt;0,$C14/收入预测!M14,""),"")</f>
        <v>4.5504444444444445</v>
      </c>
      <c r="J14" s="5">
        <f>IFERROR(IF(收入预测!O14&gt;0,$C14/收入预测!O14,""),"")</f>
        <v>3.7230909090909092</v>
      </c>
      <c r="K14" s="7" t="s">
        <v>63</v>
      </c>
      <c r="L14" s="7"/>
    </row>
    <row r="15" spans="1:12">
      <c r="A15" s="3" t="s">
        <v>64</v>
      </c>
      <c r="B15" s="4" t="s">
        <v>65</v>
      </c>
      <c r="C15" s="5">
        <v>381.49</v>
      </c>
      <c r="D15" s="5">
        <f>IFERROR(IF(收入预测!D15&gt;0,$C15/收入预测!D15,""),"")</f>
        <v>12.386038961038961</v>
      </c>
      <c r="E15" s="5">
        <f>IFERROR(IF(收入预测!E15&gt;0,$C15/收入预测!E15,""),"")</f>
        <v>11.230203120400354</v>
      </c>
      <c r="F15" s="5">
        <f>IFERROR(IF(收入预测!G15&gt;0,$C15/收入预测!G15,""),"")</f>
        <v>9.0722948870392397</v>
      </c>
      <c r="G15" s="5">
        <f>IFERROR(IF(收入预测!I15&gt;0,$C15/收入预测!I15,""),"")</f>
        <v>7.5363492690636118</v>
      </c>
      <c r="H15" s="5">
        <f>IFERROR(IF(收入预测!K15&gt;0,$C15/收入预测!K15,""),"")</f>
        <v>9.3046341463414635</v>
      </c>
      <c r="I15" s="5">
        <f>IFERROR(IF(收入预测!M15&gt;0,$C15/收入预测!M15,""),"")</f>
        <v>9.0830952380952379</v>
      </c>
      <c r="J15" s="5">
        <f>IFERROR(IF(收入预测!O15&gt;0,$C15/收入预测!O15,""),"")</f>
        <v>7.9477083333333338</v>
      </c>
      <c r="K15" s="7" t="s">
        <v>66</v>
      </c>
      <c r="L15" s="7" t="s">
        <v>67</v>
      </c>
    </row>
    <row r="16" spans="1:12">
      <c r="A16" s="3" t="s">
        <v>68</v>
      </c>
      <c r="B16" s="4" t="s">
        <v>69</v>
      </c>
      <c r="C16" s="5">
        <v>134.57</v>
      </c>
      <c r="D16" s="5">
        <f>IFERROR(IF(收入预测!D16&gt;0,$C16/收入预测!D16,""),"")</f>
        <v>14.627173913043478</v>
      </c>
      <c r="E16" s="5">
        <f>IFERROR(IF(收入预测!E16&gt;0,$C16/收入预测!E16,""),"")</f>
        <v>8.9833110814419221</v>
      </c>
      <c r="F16" s="5">
        <f>IFERROR(IF(收入预测!G16&gt;0,$C16/收入预测!G16,""),"")</f>
        <v>7.1201058201058203</v>
      </c>
      <c r="G16" s="5">
        <f>IFERROR(IF(收入预测!I16&gt;0,$C16/收入预测!I16,""),"")</f>
        <v>4.9840740740740737</v>
      </c>
      <c r="H16" s="5">
        <f>IFERROR(IF(收入预测!K16&gt;0,$C16/收入预测!K16,""),"")</f>
        <v>4.1457178065311151</v>
      </c>
      <c r="I16" s="5">
        <f>IFERROR(IF(收入预测!M16&gt;0,$C16/收入预测!M16,""),"")</f>
        <v>3.9967329967329963</v>
      </c>
      <c r="J16" s="5">
        <f>IFERROR(IF(收入预测!O16&gt;0,$C16/收入预测!O16,""),"")</f>
        <v>2.7861283643892341</v>
      </c>
      <c r="K16" s="7" t="s">
        <v>70</v>
      </c>
      <c r="L16" s="7"/>
    </row>
    <row r="17" spans="1:12">
      <c r="A17" s="3" t="s">
        <v>71</v>
      </c>
      <c r="B17" s="4" t="s">
        <v>72</v>
      </c>
      <c r="C17" s="5">
        <v>505.43</v>
      </c>
      <c r="D17" s="5" t="str">
        <f>IFERROR(IF(收入预测!D17&gt;0,$C17/收入预测!D17,""),"")</f>
        <v/>
      </c>
      <c r="E17" s="5" t="str">
        <f>IFERROR(IF(收入预测!E17&gt;0,$C17/收入预测!E17,""),"")</f>
        <v/>
      </c>
      <c r="F17" s="5" t="str">
        <f>IFERROR(IF(收入预测!G17&gt;0,$C17/收入预测!G17,""),"")</f>
        <v/>
      </c>
      <c r="G17" s="5">
        <f>IFERROR(IF(收入预测!I17&gt;0,$C17/收入预测!I17,""),"")</f>
        <v>35.468771929824563</v>
      </c>
      <c r="H17" s="5">
        <f>IFERROR(IF(收入预测!K17&gt;0,$C17/收入预测!K17,""),"")</f>
        <v>21.59957264957265</v>
      </c>
      <c r="I17" s="5">
        <f>IFERROR(IF(收入预测!M17&gt;0,$C17/收入预测!M17,""),"")</f>
        <v>15.428266178266179</v>
      </c>
      <c r="J17" s="5">
        <f>IFERROR(IF(收入预测!O17&gt;0,$C17/收入预测!O17,""),"")</f>
        <v>11.867339751115285</v>
      </c>
      <c r="K17" s="7"/>
      <c r="L17" s="7"/>
    </row>
    <row r="18" spans="1:12">
      <c r="A18" s="3" t="s">
        <v>73</v>
      </c>
      <c r="B18" s="4" t="s">
        <v>74</v>
      </c>
      <c r="C18" s="5">
        <v>88.56</v>
      </c>
      <c r="D18" s="5" t="str">
        <f>IFERROR(IF(收入预测!D18&gt;0,$C18/收入预测!D18,""),"")</f>
        <v/>
      </c>
      <c r="E18" s="5" t="str">
        <f>IFERROR(IF(收入预测!E18&gt;0,$C18/收入预测!E18,""),"")</f>
        <v/>
      </c>
      <c r="F18" s="5">
        <f>IFERROR(IF(收入预测!G18&gt;0,$C18/收入预测!G18,""),"")</f>
        <v>70.285714285714292</v>
      </c>
      <c r="G18" s="5">
        <f>IFERROR(IF(收入预测!I18&gt;0,$C18/收入预测!I18,""),"")</f>
        <v>12.526166902404526</v>
      </c>
      <c r="H18" s="5">
        <f>IFERROR(IF(收入预测!K18&gt;0,$C18/收入预测!K18,""),"")</f>
        <v>5.1880492091388399</v>
      </c>
      <c r="I18" s="5">
        <f>IFERROR(IF(收入预测!M18&gt;0,$C18/收入预测!M18,""),"")</f>
        <v>2.8567741935483872</v>
      </c>
      <c r="J18" s="5">
        <f>IFERROR(IF(收入预测!O18&gt;0,$C18/收入预测!O18,""),"")</f>
        <v>2.1085714285714285</v>
      </c>
      <c r="K18" s="7" t="s">
        <v>75</v>
      </c>
      <c r="L18" s="7"/>
    </row>
    <row r="19" spans="1:12">
      <c r="A19" s="3" t="s">
        <v>76</v>
      </c>
      <c r="B19" s="4" t="s">
        <v>77</v>
      </c>
      <c r="C19" s="5">
        <v>565.23</v>
      </c>
      <c r="D19" s="5">
        <f>IFERROR(IF(收入预测!D19&gt;0,$C19/收入预测!D19,""),"")</f>
        <v>942.05000000000007</v>
      </c>
      <c r="E19" s="5">
        <f>IFERROR(IF(收入预测!E19&gt;0,$C19/收入预测!E19,""),"")</f>
        <v>129.34324942791761</v>
      </c>
      <c r="F19" s="5">
        <f>IFERROR(IF(收入预测!G19&gt;0,$C19/收入预测!G19,""),"")</f>
        <v>66.497647058823532</v>
      </c>
      <c r="G19" s="5">
        <f>IFERROR(IF(收入预测!I19&gt;0,$C19/收入预测!I19,""),"")</f>
        <v>43.479230769230767</v>
      </c>
      <c r="H19" s="5">
        <f>IFERROR(IF(收入预测!K19&gt;0,$C19/收入预测!K19,""),"")</f>
        <v>27.174519230769231</v>
      </c>
      <c r="I19" s="5">
        <f>IFERROR(IF(收入预测!M19&gt;0,$C19/收入预测!M19,""),"")</f>
        <v>18.841000000000001</v>
      </c>
      <c r="J19" s="5">
        <f>IFERROR(IF(收入预测!O19&gt;0,$C19/收入预测!O19,""),"")</f>
        <v>14.130750000000001</v>
      </c>
      <c r="K19" s="7" t="s">
        <v>78</v>
      </c>
      <c r="L19" s="7"/>
    </row>
    <row r="20" spans="1:12">
      <c r="A20" s="3" t="s">
        <v>79</v>
      </c>
      <c r="B20" s="4" t="s">
        <v>80</v>
      </c>
      <c r="C20" s="5">
        <v>181.38</v>
      </c>
      <c r="D20" s="5">
        <f>IFERROR(IF(收入预测!D20&gt;0,$C20/收入预测!D20,""),"")</f>
        <v>44.024271844660191</v>
      </c>
      <c r="E20" s="5">
        <f>IFERROR(IF(收入预测!E20&gt;0,$C20/收入预测!E20,""),"")</f>
        <v>24.644021739130434</v>
      </c>
      <c r="F20" s="5">
        <f>IFERROR(IF(收入预测!G20&gt;0,$C20/收入预测!G20,""),"")</f>
        <v>17.111320754716981</v>
      </c>
      <c r="G20" s="5">
        <f>IFERROR(IF(收入预测!I20&gt;0,$C20/收入预测!I20,""),"")</f>
        <v>11.701935483870967</v>
      </c>
      <c r="H20" s="5">
        <f>IFERROR(IF(收入预测!K20&gt;0,$C20/收入预测!K20,""),"")</f>
        <v>7.882659713168187</v>
      </c>
      <c r="I20" s="5">
        <f>IFERROR(IF(收入预测!M20&gt;0,$C20/收入预测!M20,""),"")</f>
        <v>6.0460000000000003</v>
      </c>
      <c r="J20" s="5">
        <f>IFERROR(IF(收入预测!O20&gt;0,$C20/收入预测!O20,""),"")</f>
        <v>4.9021621621621616</v>
      </c>
      <c r="K20" s="7" t="s">
        <v>81</v>
      </c>
      <c r="L20" s="7"/>
    </row>
    <row r="21" spans="1:12">
      <c r="A21" s="3" t="s">
        <v>82</v>
      </c>
      <c r="B21" s="4" t="s">
        <v>83</v>
      </c>
      <c r="C21" s="5">
        <v>388.23</v>
      </c>
      <c r="D21" s="5">
        <f>IFERROR(IF(收入预测!D21&gt;0,$C21/收入预测!D21,""),"")</f>
        <v>296.35877862595419</v>
      </c>
      <c r="E21" s="5">
        <f>IFERROR(IF(收入预测!E21&gt;0,$C21/收入预测!E21,""),"")</f>
        <v>52.605691056910572</v>
      </c>
      <c r="F21" s="5">
        <f>IFERROR(IF(收入预测!G21&gt;0,$C21/收入预测!G21,""),"")</f>
        <v>37.009532888465209</v>
      </c>
      <c r="G21" s="5">
        <f>IFERROR(IF(收入预测!I21&gt;0,$C21/收入预测!I21,""),"")</f>
        <v>22.850500294290761</v>
      </c>
      <c r="H21" s="5">
        <f>IFERROR(IF(收入预测!K21&gt;0,$C21/收入预测!K21,""),"")</f>
        <v>16.828348504551364</v>
      </c>
      <c r="I21" s="5">
        <f>IFERROR(IF(收入预测!M21&gt;0,$C21/收入预测!M21,""),"")</f>
        <v>13.387241379310346</v>
      </c>
      <c r="J21" s="5">
        <f>IFERROR(IF(收入预测!O21&gt;0,$C21/收入预测!O21,""),"")</f>
        <v>10.492702702702703</v>
      </c>
      <c r="K21" s="7" t="s">
        <v>84</v>
      </c>
      <c r="L21" s="7"/>
    </row>
    <row r="22" spans="1:12">
      <c r="A22" s="3" t="s">
        <v>85</v>
      </c>
      <c r="B22" s="4" t="s">
        <v>86</v>
      </c>
      <c r="C22" s="5">
        <v>362.76</v>
      </c>
      <c r="D22" s="5">
        <f>IFERROR(IF(收入预测!D22&gt;0,$C22/收入预测!D22,""),"")</f>
        <v>45.344999999999999</v>
      </c>
      <c r="E22" s="5">
        <f>IFERROR(IF(收入预测!E22&gt;0,$C22/收入预测!E22,""),"")</f>
        <v>40.306666666666665</v>
      </c>
      <c r="F22" s="5">
        <f>IFERROR(IF(收入预测!G22&gt;0,$C22/收入预测!G22,""),"")</f>
        <v>32.389285714285712</v>
      </c>
      <c r="G22" s="5">
        <f>IFERROR(IF(收入预测!I22&gt;0,$C22/收入预测!I22,""),"")</f>
        <v>26.73249815770081</v>
      </c>
      <c r="H22" s="5">
        <f>IFERROR(IF(收入预测!K22&gt;0,$C22/收入预测!K22,""),"")</f>
        <v>18.147073536768385</v>
      </c>
      <c r="I22" s="5">
        <f>IFERROR(IF(收入预测!M22&gt;0,$C22/收入预测!M22,""),"")</f>
        <v>13.689056603773585</v>
      </c>
      <c r="J22" s="5">
        <f>IFERROR(IF(收入预测!O22&gt;0,$C22/收入预测!O22,""),"")</f>
        <v>9.8043243243243232</v>
      </c>
      <c r="K22" s="7" t="s">
        <v>87</v>
      </c>
      <c r="L22" s="7" t="s">
        <v>48</v>
      </c>
    </row>
    <row r="23" spans="1:12">
      <c r="A23" s="3" t="s">
        <v>88</v>
      </c>
      <c r="B23" s="4" t="s">
        <v>89</v>
      </c>
      <c r="C23" s="5">
        <v>192.1</v>
      </c>
      <c r="D23" s="5">
        <f>IFERROR(IF(收入预测!D23&gt;0,$C23/收入预测!D23,""),"")</f>
        <v>14.553030303030303</v>
      </c>
      <c r="E23" s="5">
        <f>IFERROR(IF(收入预测!E23&gt;0,$C23/收入预测!E23,""),"")</f>
        <v>14.062957540263543</v>
      </c>
      <c r="F23" s="5">
        <f>IFERROR(IF(收入预测!G23&gt;0,$C23/收入预测!G23,""),"")</f>
        <v>9.9225206611570247</v>
      </c>
      <c r="G23" s="5">
        <f>IFERROR(IF(收入预测!I23&gt;0,$C23/收入预测!I23,""),"")</f>
        <v>8.1988903115663678</v>
      </c>
      <c r="H23" s="5">
        <f>IFERROR(IF(收入预测!K23&gt;0,$C23/收入预测!K23,""),"")</f>
        <v>7.6993987975951903</v>
      </c>
      <c r="I23" s="5">
        <f>IFERROR(IF(收入预测!M23&gt;0,$C23/收入预测!M23,""),"")</f>
        <v>7.6840000000000002</v>
      </c>
      <c r="J23" s="5">
        <f>IFERROR(IF(收入预测!O23&gt;0,$C23/收入预测!O23,""),"")</f>
        <v>7.6840000000000002</v>
      </c>
      <c r="K23" s="7" t="s">
        <v>90</v>
      </c>
      <c r="L23" s="7" t="s">
        <v>48</v>
      </c>
    </row>
    <row r="24" spans="1:12">
      <c r="A24" s="3" t="s">
        <v>91</v>
      </c>
      <c r="B24" s="4" t="s">
        <v>92</v>
      </c>
      <c r="C24" s="5">
        <v>266.37</v>
      </c>
      <c r="D24" s="5">
        <f>IFERROR(IF(收入预测!D24&gt;0,$C24/收入预测!D24,""),"")</f>
        <v>8.8789999999999996</v>
      </c>
      <c r="E24" s="5">
        <f>IFERROR(IF(收入预测!E24&gt;0,$C24/收入预测!E24,""),"")</f>
        <v>10.6548</v>
      </c>
      <c r="F24" s="5">
        <f>IFERROR(IF(收入预测!G24&gt;0,$C24/收入预测!G24,""),"")</f>
        <v>12.107727272727272</v>
      </c>
      <c r="G24" s="5">
        <f>IFERROR(IF(收入预测!I24&gt;0,$C24/收入预测!I24,""),"")</f>
        <v>14.168617021276596</v>
      </c>
      <c r="H24" s="5">
        <f>IFERROR(IF(收入预测!K24&gt;0,$C24/收入预测!K24,""),"")</f>
        <v>13.3185</v>
      </c>
      <c r="I24" s="5">
        <f>IFERROR(IF(收入预测!M24&gt;0,$C24/收入预测!M24,""),"")</f>
        <v>13.3185</v>
      </c>
      <c r="J24" s="5">
        <f>IFERROR(IF(收入预测!O24&gt;0,$C24/收入预测!O24,""),"")</f>
        <v>11.581304347826087</v>
      </c>
      <c r="K24" s="7" t="s">
        <v>93</v>
      </c>
      <c r="L24" s="7" t="s">
        <v>48</v>
      </c>
    </row>
    <row r="25" spans="1:12">
      <c r="A25" s="3" t="s">
        <v>94</v>
      </c>
      <c r="B25" s="4" t="s">
        <v>95</v>
      </c>
      <c r="C25" s="5">
        <v>172.49</v>
      </c>
      <c r="D25" s="5">
        <f>IFERROR(IF(收入预测!D25&gt;0,$C25/收入预测!D25,""),"")</f>
        <v>80.227906976744194</v>
      </c>
      <c r="E25" s="5">
        <f>IFERROR(IF(收入预测!E25&gt;0,$C25/收入预测!E25,""),"")</f>
        <v>30.475265017667844</v>
      </c>
      <c r="F25" s="5">
        <f>IFERROR(IF(收入预测!G25&gt;0,$C25/收入预测!G25,""),"")</f>
        <v>25.70640834575261</v>
      </c>
      <c r="G25" s="5">
        <f>IFERROR(IF(收入预测!I25&gt;0,$C25/收入预测!I25,""),"")</f>
        <v>17.249000000000002</v>
      </c>
      <c r="H25" s="5">
        <f>IFERROR(IF(收入预测!K25&gt;0,$C25/收入预测!K25,""),"")</f>
        <v>11.961858529819695</v>
      </c>
      <c r="I25" s="5">
        <f>IFERROR(IF(收入预测!M25&gt;0,$C25/收入预测!M25,""),"")</f>
        <v>8.8456410256410258</v>
      </c>
      <c r="J25" s="5">
        <f>IFERROR(IF(收入预测!O25&gt;0,$C25/收入预测!O25,""),"")</f>
        <v>6.8996000000000004</v>
      </c>
      <c r="K25" s="7" t="s">
        <v>96</v>
      </c>
      <c r="L25" s="7"/>
    </row>
    <row r="26" spans="1:12">
      <c r="A26" s="3" t="s">
        <v>97</v>
      </c>
      <c r="B26" s="4" t="s">
        <v>98</v>
      </c>
      <c r="C26" s="5">
        <v>135.19</v>
      </c>
      <c r="D26" s="5">
        <f>IFERROR(IF(收入预测!D26&gt;0,$C26/收入预测!D26,""),"")</f>
        <v>27.038</v>
      </c>
      <c r="E26" s="5">
        <f>IFERROR(IF(收入预测!E26&gt;0,$C26/收入预测!E26,""),"")</f>
        <v>15.719767441860466</v>
      </c>
      <c r="F26" s="5">
        <f>IFERROR(IF(收入预测!G26&gt;0,$C26/收入预测!G26,""),"")</f>
        <v>11.6442721791559</v>
      </c>
      <c r="G26" s="5">
        <f>IFERROR(IF(收入预测!I26&gt;0,$C26/收入预测!I26,""),"")</f>
        <v>7.3075675675675678</v>
      </c>
      <c r="H26" s="5">
        <f>IFERROR(IF(收入预测!K26&gt;0,$C26/收入预测!K26,""),"")</f>
        <v>8.8999341672152728</v>
      </c>
      <c r="I26" s="5">
        <f>IFERROR(IF(收入预测!M26&gt;0,$C26/收入预测!M26,""),"")</f>
        <v>7.2294117647058824</v>
      </c>
      <c r="J26" s="5">
        <f>IFERROR(IF(收入预测!O26&gt;0,$C26/收入预测!O26,""),"")</f>
        <v>5.9924645390070923</v>
      </c>
      <c r="K26" s="7" t="s">
        <v>99</v>
      </c>
      <c r="L26" s="7" t="s">
        <v>48</v>
      </c>
    </row>
    <row r="27" spans="1:12">
      <c r="A27" s="3" t="s">
        <v>100</v>
      </c>
      <c r="B27" s="4" t="s">
        <v>101</v>
      </c>
      <c r="C27" s="5">
        <v>180.04</v>
      </c>
      <c r="D27" s="5">
        <f>IFERROR(IF(收入预测!D27&gt;0,$C27/收入预测!D27,""),"")</f>
        <v>134.35820895522386</v>
      </c>
      <c r="E27" s="5">
        <f>IFERROR(IF(收入预测!E27&gt;0,$C27/收入预测!E27,""),"")</f>
        <v>17.599217986314759</v>
      </c>
      <c r="F27" s="5">
        <f>IFERROR(IF(收入预测!G27&gt;0,$C27/收入预测!G27,""),"")</f>
        <v>9.5410704822469512</v>
      </c>
      <c r="G27" s="5">
        <f>IFERROR(IF(收入预测!I27&gt;0,$C27/收入预测!I27,""),"")</f>
        <v>7.1671974522292992</v>
      </c>
      <c r="H27" s="5">
        <f>IFERROR(IF(收入预测!K27&gt;0,$C27/收入预测!K27,""),"")</f>
        <v>11.541025641025641</v>
      </c>
      <c r="I27" s="5">
        <f>IFERROR(IF(收入预测!M27&gt;0,$C27/收入预测!M27,""),"")</f>
        <v>11.541025641025641</v>
      </c>
      <c r="J27" s="5">
        <f>IFERROR(IF(收入预测!O27&gt;0,$C27/收入预测!O27,""),"")</f>
        <v>10.114606741573033</v>
      </c>
      <c r="K27" s="7" t="s">
        <v>102</v>
      </c>
      <c r="L27" s="7"/>
    </row>
    <row r="28" spans="1:12">
      <c r="A28" s="3" t="s">
        <v>103</v>
      </c>
      <c r="B28" s="4" t="s">
        <v>104</v>
      </c>
      <c r="C28" s="5">
        <v>122.38</v>
      </c>
      <c r="D28" s="5">
        <f>IFERROR(IF(收入预测!D28&gt;0,$C28/收入预测!D28,""),"")</f>
        <v>31.299232736572886</v>
      </c>
      <c r="E28" s="5">
        <f>IFERROR(IF(收入预测!E28&gt;0,$C28/收入预测!E28,""),"")</f>
        <v>25.337474120082813</v>
      </c>
      <c r="F28" s="5">
        <f>IFERROR(IF(收入预测!G28&gt;0,$C28/收入预测!G28,""),"")</f>
        <v>24.043222003929273</v>
      </c>
      <c r="G28" s="5">
        <f>IFERROR(IF(收入预测!I28&gt;0,$C28/收入预测!I28,""),"")</f>
        <v>19.121874999999999</v>
      </c>
      <c r="H28" s="5">
        <f>IFERROR(IF(收入预测!K28&gt;0,$C28/收入预测!K28,""),"")</f>
        <v>13.719730941704036</v>
      </c>
      <c r="I28" s="5">
        <f>IFERROR(IF(收入预测!M28&gt;0,$C28/收入预测!M28,""),"")</f>
        <v>9.4210931485758262</v>
      </c>
      <c r="J28" s="5">
        <f>IFERROR(IF(收入预测!O28&gt;0,$C28/收入预测!O28,""),"")</f>
        <v>7.1988235294117642</v>
      </c>
      <c r="K28" s="7" t="s">
        <v>105</v>
      </c>
      <c r="L28" s="7" t="s">
        <v>48</v>
      </c>
    </row>
    <row r="29" spans="1:12">
      <c r="A29" s="3" t="s">
        <v>106</v>
      </c>
      <c r="B29" s="4" t="s">
        <v>107</v>
      </c>
      <c r="C29" s="5">
        <v>908.04</v>
      </c>
      <c r="D29" s="5" t="str">
        <f>IFERROR(IF(收入预测!D29&gt;0,$C29/收入预测!D29,""),"")</f>
        <v/>
      </c>
      <c r="E29" s="5" t="str">
        <f>IFERROR(IF(收入预测!E29&gt;0,$C29/收入预测!E29,""),"")</f>
        <v/>
      </c>
      <c r="F29" s="5" t="str">
        <f>IFERROR(IF(收入预测!G29&gt;0,$C29/收入预测!G29,""),"")</f>
        <v/>
      </c>
      <c r="G29" s="5" t="str">
        <f>IFERROR(IF(收入预测!I29&gt;0,$C29/收入预测!I29,""),"")</f>
        <v/>
      </c>
      <c r="H29" s="5">
        <f>IFERROR(IF(收入预测!K29&gt;0,$C29/收入预测!K29,""),"")</f>
        <v>167.22651933701658</v>
      </c>
      <c r="I29" s="5">
        <f>IFERROR(IF(收入预测!M29&gt;0,$C29/收入预测!M29,""),"")</f>
        <v>75.67</v>
      </c>
      <c r="J29" s="5">
        <f>IFERROR(IF(收入预测!O29&gt;0,$C29/收入预测!O29,""),"")</f>
        <v>41.274545454545454</v>
      </c>
      <c r="K29" s="7" t="s">
        <v>108</v>
      </c>
      <c r="L29" s="7"/>
    </row>
    <row r="30" spans="1:12">
      <c r="A30" s="3" t="s">
        <v>109</v>
      </c>
      <c r="B30" s="4" t="s">
        <v>110</v>
      </c>
      <c r="C30" s="5">
        <v>256.24</v>
      </c>
      <c r="D30" s="5">
        <f>IFERROR(IF(收入预测!D30&gt;0,$C30/收入预测!D30,""),"")</f>
        <v>134.86315789473684</v>
      </c>
      <c r="E30" s="5">
        <f>IFERROR(IF(收入预测!E30&gt;0,$C30/收入预测!E30,""),"")</f>
        <v>84.847682119205302</v>
      </c>
      <c r="F30" s="5">
        <f>IFERROR(IF(收入预测!G30&gt;0,$C30/收入预测!G30,""),"")</f>
        <v>67.431578947368422</v>
      </c>
      <c r="G30" s="5">
        <f>IFERROR(IF(收入预测!I30&gt;0,$C30/收入预测!I30,""),"")</f>
        <v>48.165413533834588</v>
      </c>
      <c r="H30" s="5">
        <f>IFERROR(IF(收入预测!K30&gt;0,$C30/收入预测!K30,""),"")</f>
        <v>31.910336239103366</v>
      </c>
      <c r="I30" s="5">
        <f>IFERROR(IF(收入预测!M30&gt;0,$C30/收入预测!M30,""),"")</f>
        <v>20.499200000000002</v>
      </c>
      <c r="J30" s="5">
        <f>IFERROR(IF(收入预测!O30&gt;0,$C30/收入预测!O30,""),"")</f>
        <v>16.015000000000001</v>
      </c>
      <c r="K30" s="7" t="s">
        <v>111</v>
      </c>
      <c r="L30" s="7"/>
    </row>
    <row r="31" spans="1:12">
      <c r="A31" s="3" t="s">
        <v>112</v>
      </c>
      <c r="B31" s="4" t="s">
        <v>113</v>
      </c>
      <c r="C31" s="5">
        <v>297.79000000000002</v>
      </c>
      <c r="D31" s="5" t="str">
        <f>IFERROR(IF(收入预测!D31&gt;0,$C31/收入预测!D31,""),"")</f>
        <v/>
      </c>
      <c r="E31" s="5" t="str">
        <f>IFERROR(IF(收入预测!E31&gt;0,$C31/收入预测!E31,""),"")</f>
        <v/>
      </c>
      <c r="F31" s="5" t="str">
        <f>IFERROR(IF(收入预测!G31&gt;0,$C31/收入预测!G31,""),"")</f>
        <v/>
      </c>
      <c r="G31" s="5" t="str">
        <f>IFERROR(IF(收入预测!I31&gt;0,$C31/收入预测!I31,""),"")</f>
        <v/>
      </c>
      <c r="H31" s="5">
        <f>IFERROR(IF(收入预测!K31&gt;0,$C31/收入预测!K31,""),"")</f>
        <v>119.11600000000001</v>
      </c>
      <c r="I31" s="5">
        <f>IFERROR(IF(收入预测!M31&gt;0,$C31/收入预测!M31,""),"")</f>
        <v>24.815833333333334</v>
      </c>
      <c r="J31" s="5">
        <f>IFERROR(IF(收入预测!O31&gt;0,$C31/收入预测!O31,""),"")</f>
        <v>16.54388888888889</v>
      </c>
      <c r="K31" s="7" t="s">
        <v>114</v>
      </c>
      <c r="L31" s="7" t="s">
        <v>48</v>
      </c>
    </row>
    <row r="32" spans="1:12">
      <c r="A32" s="3" t="s">
        <v>115</v>
      </c>
      <c r="B32" s="4" t="s">
        <v>116</v>
      </c>
      <c r="C32" s="5">
        <v>252.26</v>
      </c>
      <c r="D32" s="5" t="str">
        <f>IFERROR(IF(收入预测!D32&gt;0,$C32/收入预测!D32,""),"")</f>
        <v/>
      </c>
      <c r="E32" s="5" t="str">
        <f>IFERROR(IF(收入预测!E32&gt;0,$C32/收入预测!E32,""),"")</f>
        <v/>
      </c>
      <c r="F32" s="5">
        <f>IFERROR(IF(收入预测!G32&gt;0,$C32/收入预测!G32,""),"")</f>
        <v>277.20879120879118</v>
      </c>
      <c r="G32" s="5">
        <f>IFERROR(IF(收入预测!I32&gt;0,$C32/收入预测!I32,""),"")</f>
        <v>70.072222222222223</v>
      </c>
      <c r="H32" s="5">
        <f>IFERROR(IF(收入预测!K32&gt;0,$C32/收入预测!K32,""),"")</f>
        <v>31.493133583021223</v>
      </c>
      <c r="I32" s="5">
        <f>IFERROR(IF(收入预测!M32&gt;0,$C32/收入预测!M32,""),"")</f>
        <v>22.128070175438594</v>
      </c>
      <c r="J32" s="5">
        <f>IFERROR(IF(收入预测!O32&gt;0,$C32/收入预测!O32,""),"")</f>
        <v>15.766249999999999</v>
      </c>
      <c r="K32" s="7" t="s">
        <v>117</v>
      </c>
      <c r="L32" s="7"/>
    </row>
    <row r="33" spans="1:12">
      <c r="A33" s="3" t="s">
        <v>118</v>
      </c>
      <c r="B33" s="4" t="s">
        <v>119</v>
      </c>
      <c r="C33" s="5">
        <v>44.01</v>
      </c>
      <c r="D33" s="5">
        <f>IFERROR(IF(收入预测!D33&gt;0,$C33/收入预测!D33,""),"")</f>
        <v>100.02272727272727</v>
      </c>
      <c r="E33" s="5">
        <f>IFERROR(IF(收入预测!E33&gt;0,$C33/收入预测!E33,""),"")</f>
        <v>40.376146788990823</v>
      </c>
      <c r="F33" s="5">
        <f>IFERROR(IF(收入预测!G33&gt;0,$C33/收入预测!G33,""),"")</f>
        <v>21.46829268292683</v>
      </c>
      <c r="G33" s="5">
        <f>IFERROR(IF(收入预测!I33&gt;0,$C33/收入预测!I33,""),"")</f>
        <v>11.4609375</v>
      </c>
      <c r="H33" s="5">
        <f>IFERROR(IF(收入预测!K33&gt;0,$C33/收入预测!K33,""),"")</f>
        <v>5.768020969855832</v>
      </c>
      <c r="I33" s="5">
        <f>IFERROR(IF(收入预测!M33&gt;0,$C33/收入预测!M33,""),"")</f>
        <v>4.000909090909091</v>
      </c>
      <c r="J33" s="5">
        <f>IFERROR(IF(收入预测!O33&gt;0,$C33/收入预测!O33,""),"")</f>
        <v>2.7506249999999999</v>
      </c>
      <c r="K33" s="7" t="s">
        <v>70</v>
      </c>
      <c r="L33" s="7"/>
    </row>
    <row r="34" spans="1:12">
      <c r="A34" s="3" t="s">
        <v>120</v>
      </c>
      <c r="B34" s="4" t="s">
        <v>121</v>
      </c>
      <c r="C34" s="5">
        <v>365.45</v>
      </c>
      <c r="D34" s="5">
        <f>IFERROR(IF(收入预测!D34&gt;0,$C34/收入预测!D34,""),"")</f>
        <v>41.107986501687286</v>
      </c>
      <c r="E34" s="5">
        <f>IFERROR(IF(收入预测!E34&gt;0,$C34/收入预测!E34,""),"")</f>
        <v>50.898328690807801</v>
      </c>
      <c r="F34" s="5">
        <f>IFERROR(IF(收入预测!G34&gt;0,$C34/收入预测!G34,""),"")</f>
        <v>43.402612826603324</v>
      </c>
      <c r="G34" s="5">
        <f>IFERROR(IF(收入预测!I34&gt;0,$C34/收入预测!I34,""),"")</f>
        <v>36.876892028254289</v>
      </c>
      <c r="H34" s="5">
        <f>IFERROR(IF(收入预测!K34&gt;0,$C34/收入预测!K34,""),"")</f>
        <v>40.071271929824562</v>
      </c>
      <c r="I34" s="5">
        <f>IFERROR(IF(收入预测!M34&gt;0,$C34/收入预测!M34,""),"")</f>
        <v>33.222727272727269</v>
      </c>
      <c r="J34" s="5">
        <f>IFERROR(IF(收入预测!O34&gt;0,$C34/收入预测!O34,""),"")</f>
        <v>22.840624999999999</v>
      </c>
      <c r="K34" s="7" t="s">
        <v>122</v>
      </c>
      <c r="L34" s="7"/>
    </row>
    <row r="35" spans="1:12">
      <c r="A35" s="3" t="s">
        <v>123</v>
      </c>
      <c r="B35" s="4" t="s">
        <v>124</v>
      </c>
      <c r="C35" s="5">
        <v>150.81</v>
      </c>
      <c r="D35" s="5" t="str">
        <f>IFERROR(IF(收入预测!D35&gt;0,$C35/收入预测!D35,""),"")</f>
        <v/>
      </c>
      <c r="E35" s="5" t="str">
        <f>IFERROR(IF(收入预测!E35&gt;0,$C35/收入预测!E35,""),"")</f>
        <v/>
      </c>
      <c r="F35" s="5" t="str">
        <f>IFERROR(IF(收入预测!G35&gt;0,$C35/收入预测!G35,""),"")</f>
        <v/>
      </c>
      <c r="G35" s="5">
        <f>IFERROR(IF(收入预测!I35&gt;0,$C35/收入预测!I35,""),"")</f>
        <v>418.91666666666669</v>
      </c>
      <c r="H35" s="5">
        <f>IFERROR(IF(收入预测!K35&gt;0,$C35/收入预测!K35,""),"")</f>
        <v>47.87619047619048</v>
      </c>
      <c r="I35" s="5">
        <f>IFERROR(IF(收入预测!M35&gt;0,$C35/收入预测!M35,""),"")</f>
        <v>15.081</v>
      </c>
      <c r="J35" s="5">
        <f>IFERROR(IF(收入预测!O35&gt;0,$C35/收入预测!O35,""),"")</f>
        <v>8.3783333333333339</v>
      </c>
      <c r="K35" s="7" t="s">
        <v>125</v>
      </c>
      <c r="L35" s="7"/>
    </row>
    <row r="36" spans="1:12">
      <c r="A36" s="3" t="s">
        <v>126</v>
      </c>
      <c r="B36" s="4" t="s">
        <v>127</v>
      </c>
      <c r="C36" s="5">
        <v>45.44</v>
      </c>
      <c r="D36" s="5" t="str">
        <f>IFERROR(IF(收入预测!D36&gt;0,$C36/收入预测!D36,""),"")</f>
        <v/>
      </c>
      <c r="E36" s="5" t="str">
        <f>IFERROR(IF(收入预测!E36&gt;0,$C36/收入预测!E36,""),"")</f>
        <v/>
      </c>
      <c r="F36" s="5">
        <f>IFERROR(IF(收入预测!G36&gt;0,$C36/收入预测!G36,""),"")</f>
        <v>25.965714285714284</v>
      </c>
      <c r="G36" s="5">
        <f>IFERROR(IF(收入预测!I36&gt;0,$C36/收入预测!I36,""),"")</f>
        <v>11.082926829268294</v>
      </c>
      <c r="H36" s="5">
        <f>IFERROR(IF(收入预测!K36&gt;0,$C36/收入预测!K36,""),"")</f>
        <v>6.7418397626112752</v>
      </c>
      <c r="I36" s="5">
        <f>IFERROR(IF(收入预测!M36&gt;0,$C36/收入预测!M36,""),"")</f>
        <v>4.2074074074074073</v>
      </c>
      <c r="J36" s="5">
        <f>IFERROR(IF(收入预测!O36&gt;0,$C36/收入预测!O36,""),"")</f>
        <v>2.84</v>
      </c>
      <c r="K36" s="7" t="s">
        <v>128</v>
      </c>
      <c r="L36" s="7"/>
    </row>
    <row r="37" spans="1:12">
      <c r="A37" s="3" t="s">
        <v>129</v>
      </c>
      <c r="B37" s="4" t="s">
        <v>130</v>
      </c>
      <c r="C37" s="5">
        <v>121.99</v>
      </c>
      <c r="D37" s="5">
        <f>IFERROR(IF(收入预测!D37&gt;0,$C37/收入预测!D37,""),"")</f>
        <v>1219.8999999999999</v>
      </c>
      <c r="E37" s="5">
        <f>IFERROR(IF(收入预测!E37&gt;0,$C37/收入预测!E37,""),"")</f>
        <v>69.708571428571432</v>
      </c>
      <c r="F37" s="5">
        <f>IFERROR(IF(收入预测!G37&gt;0,$C37/收入预测!G37,""),"")</f>
        <v>62.881443298969074</v>
      </c>
      <c r="G37" s="5">
        <f>IFERROR(IF(收入预测!I37&gt;0,$C37/收入预测!I37,""),"")</f>
        <v>50.829166666666666</v>
      </c>
      <c r="H37" s="5">
        <f>IFERROR(IF(收入预测!K37&gt;0,$C37/收入预测!K37,""),"")</f>
        <v>24.108695652173914</v>
      </c>
      <c r="I37" s="5">
        <f>IFERROR(IF(收入预测!M37&gt;0,$C37/收入预测!M37,""),"")</f>
        <v>13.554444444444444</v>
      </c>
      <c r="J37" s="5">
        <f>IFERROR(IF(收入预测!O37&gt;0,$C37/收入预测!O37,""),"")</f>
        <v>8.713571428571429</v>
      </c>
      <c r="K37" s="7" t="s">
        <v>131</v>
      </c>
      <c r="L37" s="7"/>
    </row>
    <row r="38" spans="1:12">
      <c r="A38" s="3" t="s">
        <v>132</v>
      </c>
      <c r="B38" s="4" t="s">
        <v>133</v>
      </c>
      <c r="C38" s="5">
        <v>25.04</v>
      </c>
      <c r="D38" s="5" t="str">
        <f>IFERROR(IF(收入预测!D38&gt;0,$C38/收入预测!D38,""),"")</f>
        <v/>
      </c>
      <c r="E38" s="5">
        <f>IFERROR(IF(收入预测!E38&gt;0,$C38/收入预测!E38,""),"")</f>
        <v>139.11111111111111</v>
      </c>
      <c r="F38" s="5">
        <f>IFERROR(IF(收入预测!G38&gt;0,$C38/收入预测!G38,""),"")</f>
        <v>32.519480519480517</v>
      </c>
      <c r="G38" s="5">
        <f>IFERROR(IF(收入预测!I38&gt;0,$C38/收入预测!I38,""),"")</f>
        <v>9.78125</v>
      </c>
      <c r="H38" s="5">
        <f>IFERROR(IF(收入预测!K38&gt;0,$C38/收入预测!K38,""),"")</f>
        <v>5.0791075050709944</v>
      </c>
      <c r="I38" s="5">
        <f>IFERROR(IF(收入预测!M38&gt;0,$C38/收入预测!M38,""),"")</f>
        <v>2.7822222222222219</v>
      </c>
      <c r="J38" s="5">
        <f>IFERROR(IF(收入预测!O38&gt;0,$C38/收入预测!O38,""),"")</f>
        <v>1.8548148148148147</v>
      </c>
      <c r="K38" s="7" t="s">
        <v>134</v>
      </c>
      <c r="L38" s="7"/>
    </row>
    <row r="39" spans="1:12">
      <c r="A39" s="3" t="s">
        <v>135</v>
      </c>
      <c r="B39" s="4" t="s">
        <v>136</v>
      </c>
      <c r="C39" s="5">
        <v>64.14</v>
      </c>
      <c r="D39" s="5" t="str">
        <f>IFERROR(IF(收入预测!D39&gt;0,$C39/收入预测!D39,""),"")</f>
        <v/>
      </c>
      <c r="E39" s="5">
        <f>IFERROR(IF(收入预测!E39&gt;0,$C39/收入预测!E39,""),"")</f>
        <v>400.875</v>
      </c>
      <c r="F39" s="5">
        <f>IFERROR(IF(收入预测!G39&gt;0,$C39/收入预测!G39,""),"")</f>
        <v>63.504950495049506</v>
      </c>
      <c r="G39" s="5">
        <f>IFERROR(IF(收入预测!I39&gt;0,$C39/收入预测!I39,""),"")</f>
        <v>21.38</v>
      </c>
      <c r="H39" s="5">
        <f>IFERROR(IF(收入预测!K39&gt;0,$C39/收入预测!K39,""),"")</f>
        <v>12.802395209580839</v>
      </c>
      <c r="I39" s="5">
        <f>IFERROR(IF(收入预测!M39&gt;0,$C39/收入预测!M39,""),"")</f>
        <v>8.0175000000000001</v>
      </c>
      <c r="J39" s="5">
        <f>IFERROR(IF(收入预测!O39&gt;0,$C39/收入预测!O39,""),"")</f>
        <v>5.3449999999999998</v>
      </c>
      <c r="K39" s="7" t="s">
        <v>81</v>
      </c>
      <c r="L39" s="7"/>
    </row>
    <row r="40" spans="1:12">
      <c r="A40" s="3" t="s">
        <v>137</v>
      </c>
      <c r="B40" s="4" t="s">
        <v>138</v>
      </c>
      <c r="C40" s="5">
        <v>73.42</v>
      </c>
      <c r="D40" s="5" t="str">
        <f>IFERROR(IF(收入预测!D40&gt;0,$C40/收入预测!D40,""),"")</f>
        <v/>
      </c>
      <c r="E40" s="5" t="str">
        <f>IFERROR(IF(收入预测!E40&gt;0,$C40/收入预测!E40,""),"")</f>
        <v/>
      </c>
      <c r="F40" s="5">
        <f>IFERROR(IF(收入预测!G40&gt;0,$C40/收入预测!G40,""),"")</f>
        <v>112.95384615384616</v>
      </c>
      <c r="G40" s="5">
        <f>IFERROR(IF(收入预测!I40&gt;0,$C40/收入预测!I40,""),"")</f>
        <v>45.887499999999996</v>
      </c>
      <c r="H40" s="5">
        <f>IFERROR(IF(收入预测!K40&gt;0,$C40/收入预测!K40,""),"")</f>
        <v>13.596296296296297</v>
      </c>
      <c r="I40" s="5">
        <f>IFERROR(IF(收入预测!M40&gt;0,$C40/收入预测!M40,""),"")</f>
        <v>9.1432129514321296</v>
      </c>
      <c r="J40" s="5">
        <f>IFERROR(IF(收入预测!O40&gt;0,$C40/收入预测!O40,""),"")</f>
        <v>6.6745454545454548</v>
      </c>
      <c r="K40" s="7" t="s">
        <v>139</v>
      </c>
      <c r="L40" s="7" t="s">
        <v>48</v>
      </c>
    </row>
    <row r="41" spans="1:12">
      <c r="A41" s="3" t="s">
        <v>140</v>
      </c>
      <c r="B41" s="4" t="s">
        <v>141</v>
      </c>
      <c r="C41" s="5">
        <v>11.03</v>
      </c>
      <c r="D41" s="5" t="str">
        <f>IFERROR(IF(收入预测!D41&gt;0,$C41/收入预测!D41,""),"")</f>
        <v/>
      </c>
      <c r="E41" s="5">
        <f>IFERROR(IF(收入预测!E41&gt;0,$C41/收入预测!E41,""),"")</f>
        <v>100.27272727272727</v>
      </c>
      <c r="F41" s="5">
        <f>IFERROR(IF(收入预测!G41&gt;0,$C41/收入预测!G41,""),"")</f>
        <v>7.9927536231884062</v>
      </c>
      <c r="G41" s="5">
        <f>IFERROR(IF(收入预测!I41&gt;0,$C41/收入预测!I41,""),"")</f>
        <v>3.9392857142857145</v>
      </c>
      <c r="H41" s="5">
        <f>IFERROR(IF(收入预测!K41&gt;0,$C41/收入预测!K41,""),"")</f>
        <v>3.2827380952380953</v>
      </c>
      <c r="I41" s="5">
        <f>IFERROR(IF(收入预测!M41&gt;0,$C41/收入预测!M41,""),"")</f>
        <v>2.206</v>
      </c>
      <c r="J41" s="5">
        <f>IFERROR(IF(收入预测!O41&gt;0,$C41/收入预测!O41,""),"")</f>
        <v>1.3787499999999999</v>
      </c>
      <c r="K41" s="7"/>
      <c r="L41" s="7" t="s">
        <v>142</v>
      </c>
    </row>
    <row r="42" spans="1:12">
      <c r="A42" s="3" t="s">
        <v>143</v>
      </c>
      <c r="B42" s="4" t="s">
        <v>144</v>
      </c>
      <c r="C42" s="5">
        <v>105.66</v>
      </c>
      <c r="D42" s="5">
        <f>IFERROR(IF(收入预测!D42&gt;0,$C42/收入预测!D42,""),"")</f>
        <v>2641.5</v>
      </c>
      <c r="E42" s="5">
        <f>IFERROR(IF(收入预测!E42&gt;0,$C42/收入预测!E42,""),"")</f>
        <v>44.771186440677965</v>
      </c>
      <c r="F42" s="5">
        <f>IFERROR(IF(收入预测!G42&gt;0,$C42/收入预测!G42,""),"")</f>
        <v>29.349999999999998</v>
      </c>
      <c r="G42" s="5">
        <f>IFERROR(IF(收入预测!I42&gt;0,$C42/收入预测!I42,""),"")</f>
        <v>61.075144508670519</v>
      </c>
      <c r="H42" s="5">
        <f>IFERROR(IF(收入预测!K42&gt;0,$C42/收入预测!K42,""),"")</f>
        <v>33.436708860759488</v>
      </c>
      <c r="I42" s="5">
        <f>IFERROR(IF(收入预测!M42&gt;0,$C42/收入预测!M42,""),"")</f>
        <v>21.131999999999998</v>
      </c>
      <c r="J42" s="5">
        <f>IFERROR(IF(收入预测!O42&gt;0,$C42/收入预测!O42,""),"")</f>
        <v>16.255384615384614</v>
      </c>
      <c r="K42" s="7" t="s">
        <v>145</v>
      </c>
      <c r="L42" s="7"/>
    </row>
    <row r="43" spans="1:12">
      <c r="A43" s="3" t="s">
        <v>146</v>
      </c>
      <c r="B43" s="4" t="s">
        <v>147</v>
      </c>
      <c r="C43" s="5">
        <v>204.38</v>
      </c>
      <c r="D43" s="5" t="str">
        <f>IFERROR(IF(收入预测!D43&gt;0,$C43/收入预测!D43,""),"")</f>
        <v/>
      </c>
      <c r="E43" s="5" t="str">
        <f>IFERROR(IF(收入预测!E43&gt;0,$C43/收入预测!E43,""),"")</f>
        <v/>
      </c>
      <c r="F43" s="5">
        <f>IFERROR(IF(收入预测!G43&gt;0,$C43/收入预测!G43,""),"")</f>
        <v>681.26666666666665</v>
      </c>
      <c r="G43" s="5">
        <f>IFERROR(IF(收入预测!I43&gt;0,$C43/收入预测!I43,""),"")</f>
        <v>204.38</v>
      </c>
      <c r="H43" s="5">
        <f>IFERROR(IF(收入预测!K43&gt;0,$C43/收入预测!K43,""),"")</f>
        <v>90.835555555555558</v>
      </c>
      <c r="I43" s="5">
        <f>IFERROR(IF(收入预测!M43&gt;0,$C43/收入预测!M43,""),"")</f>
        <v>45.417777777777779</v>
      </c>
      <c r="J43" s="5">
        <f>IFERROR(IF(收入预测!O43&gt;0,$C43/收入预测!O43,""),"")</f>
        <v>25.547499999999999</v>
      </c>
      <c r="K43" s="7" t="s">
        <v>148</v>
      </c>
      <c r="L43" s="7" t="s">
        <v>48</v>
      </c>
    </row>
    <row r="44" spans="1:12">
      <c r="A44" s="3" t="s">
        <v>149</v>
      </c>
      <c r="B44" s="4" t="s">
        <v>150</v>
      </c>
      <c r="C44" s="5">
        <v>63.96</v>
      </c>
      <c r="D44" s="5">
        <f>IFERROR(IF(收入预测!D44&gt;0,$C44/收入预测!D44,""),"")</f>
        <v>6396</v>
      </c>
      <c r="E44" s="5">
        <f>IFERROR(IF(收入预测!E44&gt;0,$C44/收入预测!E44,""),"")</f>
        <v>188.11764705882351</v>
      </c>
      <c r="F44" s="5">
        <f>IFERROR(IF(收入预测!G44&gt;0,$C44/收入预测!G44,""),"")</f>
        <v>86.432432432432435</v>
      </c>
      <c r="G44" s="5">
        <f>IFERROR(IF(收入预测!I44&gt;0,$C44/收入预测!I44,""),"")</f>
        <v>42.64</v>
      </c>
      <c r="H44" s="5">
        <f>IFERROR(IF(收入预测!K44&gt;0,$C44/收入预测!K44,""),"")</f>
        <v>22.52112676056338</v>
      </c>
      <c r="I44" s="5">
        <f>IFERROR(IF(收入预测!M44&gt;0,$C44/收入预测!M44,""),"")</f>
        <v>14.874418604651163</v>
      </c>
      <c r="J44" s="5">
        <f>IFERROR(IF(收入预测!O44&gt;0,$C44/收入预测!O44,""),"")</f>
        <v>9.9937500000000004</v>
      </c>
      <c r="K44" s="7" t="s">
        <v>151</v>
      </c>
      <c r="L44" s="7" t="s">
        <v>48</v>
      </c>
    </row>
    <row r="45" spans="1:12">
      <c r="A45" s="3" t="s">
        <v>152</v>
      </c>
      <c r="B45" s="4" t="s">
        <v>153</v>
      </c>
      <c r="C45" s="5">
        <v>108.21</v>
      </c>
      <c r="D45" s="5" t="str">
        <f>IFERROR(IF(收入预测!D45&gt;0,$C45/收入预测!D45,""),"")</f>
        <v/>
      </c>
      <c r="E45" s="5" t="str">
        <f>IFERROR(IF(收入预测!E45&gt;0,$C45/收入预测!E45,""),"")</f>
        <v/>
      </c>
      <c r="F45" s="5" t="str">
        <f>IFERROR(IF(收入预测!G45&gt;0,$C45/收入预测!G45,""),"")</f>
        <v/>
      </c>
      <c r="G45" s="5">
        <f>IFERROR(IF(收入预测!I45&gt;0,$C45/收入预测!I45,""),"")</f>
        <v>360.7</v>
      </c>
      <c r="H45" s="5">
        <f>IFERROR(IF(收入预测!K45&gt;0,$C45/收入预测!K45,""),"")</f>
        <v>110.41836734693877</v>
      </c>
      <c r="I45" s="5">
        <f>IFERROR(IF(收入预测!M45&gt;0,$C45/收入预测!M45,""),"")</f>
        <v>30.917142857142856</v>
      </c>
      <c r="J45" s="5">
        <f>IFERROR(IF(收入预测!O45&gt;0,$C45/收入预测!O45,""),"")</f>
        <v>18.035</v>
      </c>
      <c r="K45" s="7" t="s">
        <v>154</v>
      </c>
      <c r="L45" s="7"/>
    </row>
    <row r="46" spans="1:12">
      <c r="A46" s="3" t="s">
        <v>155</v>
      </c>
      <c r="B46" s="4" t="s">
        <v>156</v>
      </c>
      <c r="C46" s="5">
        <v>45.66</v>
      </c>
      <c r="D46" s="5" t="str">
        <f>IFERROR(IF(收入预测!D46&gt;0,$C46/收入预测!D46,""),"")</f>
        <v/>
      </c>
      <c r="E46" s="5" t="str">
        <f>IFERROR(IF(收入预测!E46&gt;0,$C46/收入预测!E46,""),"")</f>
        <v/>
      </c>
      <c r="F46" s="5" t="str">
        <f>IFERROR(IF(收入预测!G46&gt;0,$C46/收入预测!G46,""),"")</f>
        <v/>
      </c>
      <c r="G46" s="5" t="str">
        <f>IFERROR(IF(收入预测!I46&gt;0,$C46/收入预测!I46,""),"")</f>
        <v/>
      </c>
      <c r="H46" s="5">
        <f>IFERROR(IF(收入预测!K46&gt;0,$C46/收入预测!K46,""),"")</f>
        <v>38.369747899159663</v>
      </c>
      <c r="I46" s="5">
        <f>IFERROR(IF(收入预测!M46&gt;0,$C46/收入预测!M46,""),"")</f>
        <v>18.263999999999999</v>
      </c>
      <c r="J46" s="5">
        <f>IFERROR(IF(收入预测!O46&gt;0,$C46/收入预测!O46,""),"")</f>
        <v>9.1319999999999997</v>
      </c>
      <c r="K46" s="7" t="s">
        <v>157</v>
      </c>
      <c r="L46" s="7"/>
    </row>
    <row r="47" spans="1:12">
      <c r="A47" s="3" t="s">
        <v>158</v>
      </c>
      <c r="B47" s="4" t="s">
        <v>159</v>
      </c>
      <c r="C47" s="5">
        <v>6.75</v>
      </c>
      <c r="D47" s="5">
        <f>IFERROR(IF(收入预测!D47&gt;0,$C47/收入预测!D47,""),"")</f>
        <v>21.774193548387096</v>
      </c>
      <c r="E47" s="5">
        <f>IFERROR(IF(收入预测!E47&gt;0,$C47/收入预测!E47,""),"")</f>
        <v>4.6232876712328768</v>
      </c>
      <c r="F47" s="5">
        <f>IFERROR(IF(收入预测!G47&gt;0,$C47/收入预测!G47,""),"")</f>
        <v>3.8793103448275863</v>
      </c>
      <c r="G47" s="5">
        <f>IFERROR(IF(收入预测!I47&gt;0,$C47/收入预测!I47,""),"")</f>
        <v>4.2721518987341769</v>
      </c>
      <c r="H47" s="5">
        <f>IFERROR(IF(收入预测!K47&gt;0,$C47/收入预测!K47,""),"")</f>
        <v>3.0821917808219177</v>
      </c>
      <c r="I47" s="5">
        <f>IFERROR(IF(收入预测!M47&gt;0,$C47/收入预测!M47,""),"")</f>
        <v>3.0821917808219177</v>
      </c>
      <c r="J47" s="5">
        <f>IFERROR(IF(收入预测!O47&gt;0,$C47/收入预测!O47,""),"")</f>
        <v>3.0821917808219177</v>
      </c>
      <c r="K47" s="7"/>
      <c r="L47" s="7" t="s">
        <v>142</v>
      </c>
    </row>
    <row r="48" spans="1:12">
      <c r="A48" s="3" t="s">
        <v>160</v>
      </c>
      <c r="B48" s="4" t="s">
        <v>161</v>
      </c>
      <c r="C48" s="5">
        <v>39.29</v>
      </c>
      <c r="D48" s="5" t="str">
        <f>IFERROR(IF(收入预测!D48&gt;0,$C48/收入预测!D48,""),"")</f>
        <v/>
      </c>
      <c r="E48" s="5" t="str">
        <f>IFERROR(IF(收入预测!E48&gt;0,$C48/收入预测!E48,""),"")</f>
        <v/>
      </c>
      <c r="F48" s="5" t="str">
        <f>IFERROR(IF(收入预测!G48&gt;0,$C48/收入预测!G48,""),"")</f>
        <v/>
      </c>
      <c r="G48" s="5" t="str">
        <f>IFERROR(IF(收入预测!I48&gt;0,$C48/收入预测!I48,""),"")</f>
        <v/>
      </c>
      <c r="H48" s="5">
        <f>IFERROR(IF(收入预测!K48&gt;0,$C48/收入预测!K48,""),"")</f>
        <v>196.45</v>
      </c>
      <c r="I48" s="5">
        <f>IFERROR(IF(收入预测!M48&gt;0,$C48/收入预测!M48,""),"")</f>
        <v>24.556249999999999</v>
      </c>
      <c r="J48" s="5">
        <f>IFERROR(IF(收入预测!O48&gt;0,$C48/收入预测!O48,""),"")</f>
        <v>12.278124999999999</v>
      </c>
      <c r="K48" s="7" t="s">
        <v>162</v>
      </c>
      <c r="L48" s="7"/>
    </row>
    <row r="49" spans="1:12">
      <c r="A49" s="3" t="s">
        <v>163</v>
      </c>
      <c r="B49" s="4" t="s">
        <v>164</v>
      </c>
      <c r="C49" s="5">
        <v>77.87</v>
      </c>
      <c r="D49" s="5">
        <f>IFERROR(IF(收入预测!D49&gt;0,$C49/收入预测!D49,""),"")</f>
        <v>189.92682926829269</v>
      </c>
      <c r="E49" s="5">
        <f>IFERROR(IF(收入预测!E49&gt;0,$C49/收入预测!E49,""),"")</f>
        <v>93.819277108433738</v>
      </c>
      <c r="F49" s="5">
        <f>IFERROR(IF(收入预测!G49&gt;0,$C49/收入预测!G49,""),"")</f>
        <v>70.790909090909096</v>
      </c>
      <c r="G49" s="5">
        <f>IFERROR(IF(收入预测!I49&gt;0,$C49/收入预测!I49,""),"")</f>
        <v>68.307017543859658</v>
      </c>
      <c r="H49" s="5">
        <f>IFERROR(IF(收入预测!K49&gt;0,$C49/收入预测!K49,""),"")</f>
        <v>73.462264150943398</v>
      </c>
      <c r="I49" s="5">
        <f>IFERROR(IF(收入预测!M49&gt;0,$C49/收入预测!M49,""),"")</f>
        <v>74.161904761904765</v>
      </c>
      <c r="J49" s="5">
        <f>IFERROR(IF(收入预测!O49&gt;0,$C49/收入预测!O49,""),"")</f>
        <v>73.462264150943398</v>
      </c>
      <c r="K49" s="7" t="s">
        <v>165</v>
      </c>
      <c r="L49" s="7" t="s">
        <v>166</v>
      </c>
    </row>
    <row r="50" spans="1:12">
      <c r="A50" s="3" t="s">
        <v>167</v>
      </c>
      <c r="B50" s="4" t="s">
        <v>168</v>
      </c>
      <c r="C50" s="5">
        <v>105.09</v>
      </c>
      <c r="D50" s="5">
        <f>IFERROR(IF(收入预测!D50&gt;0,$C50/收入预测!D50,""),"")</f>
        <v>43.069672131147541</v>
      </c>
      <c r="E50" s="5">
        <f>IFERROR(IF(收入预测!E50&gt;0,$C50/收入预测!E50,""),"")</f>
        <v>21.848232848232851</v>
      </c>
      <c r="F50" s="5">
        <f>IFERROR(IF(收入预测!G50&gt;0,$C50/收入预测!G50,""),"")</f>
        <v>22.648706896551726</v>
      </c>
      <c r="G50" s="5">
        <f>IFERROR(IF(收入预测!I50&gt;0,$C50/收入预测!I50,""),"")</f>
        <v>25.82063882063882</v>
      </c>
      <c r="H50" s="5" t="str">
        <f>IFERROR(IF(收入预测!K50&gt;0,$C50/收入预测!K50,""),"")</f>
        <v/>
      </c>
      <c r="I50" s="5" t="str">
        <f>IFERROR(IF(收入预测!M50&gt;0,$C50/收入预测!M50,""),"")</f>
        <v/>
      </c>
      <c r="J50" s="5" t="str">
        <f>IFERROR(IF(收入预测!O50&gt;0,$C50/收入预测!O50,""),"")</f>
        <v/>
      </c>
      <c r="K50" s="7" t="s">
        <v>169</v>
      </c>
      <c r="L50" s="7"/>
    </row>
    <row r="51" spans="1:12">
      <c r="A51" s="10" t="s">
        <v>170</v>
      </c>
      <c r="B51" s="10"/>
      <c r="C51" s="11">
        <v>18527.84</v>
      </c>
      <c r="D51" s="11">
        <f>IFERROR(IF(收入预测!D51&gt;0,$C51/收入预测!D51,""),"")</f>
        <v>32.337056688075954</v>
      </c>
      <c r="E51" s="11">
        <f>IFERROR(IF(收入预测!E51&gt;0,$C51/收入预测!E51,""),"")</f>
        <v>26.159658882331346</v>
      </c>
      <c r="F51" s="11">
        <f>IFERROR(IF(收入预测!G51&gt;0,$C51/收入预测!G51,""),"")</f>
        <v>18.890923550643365</v>
      </c>
      <c r="G51" s="11">
        <f>IFERROR(IF(收入预测!I51&gt;0,$C51/收入预测!I51,""),"")</f>
        <v>13.792060266345089</v>
      </c>
      <c r="H51" s="11">
        <f>IFERROR(IF(收入预测!K51&gt;0,$C51/收入预测!K51,""),"")</f>
        <v>10.65136707521788</v>
      </c>
      <c r="I51" s="11">
        <f>IFERROR(IF(收入预测!M51&gt;0,$C51/收入预测!M51,""),"")</f>
        <v>8.3894460871100822</v>
      </c>
      <c r="J51" s="11">
        <f>IFERROR(IF(收入预测!O51&gt;0,$C51/收入预测!O51,""),"")</f>
        <v>6.7838472156621519</v>
      </c>
      <c r="K51" s="13"/>
      <c r="L51" s="13" t="s">
        <v>171</v>
      </c>
    </row>
  </sheetData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5"/>
  <sheetViews>
    <sheetView workbookViewId="0"/>
  </sheetViews>
  <sheetFormatPr defaultRowHeight="13.5"/>
  <cols>
    <col min="1" max="1" width="16" customWidth="1"/>
    <col min="2" max="2" width="88" customWidth="1"/>
  </cols>
  <sheetData>
    <row r="1" spans="1:2" ht="13.9">
      <c r="A1" s="1" t="s">
        <v>172</v>
      </c>
      <c r="B1" s="1" t="s">
        <v>173</v>
      </c>
    </row>
    <row r="2" spans="1:2">
      <c r="A2" t="s">
        <v>174</v>
      </c>
      <c r="B2" t="s">
        <v>175</v>
      </c>
    </row>
    <row r="3" spans="1:2">
      <c r="A3" t="s">
        <v>176</v>
      </c>
      <c r="B3" t="s">
        <v>177</v>
      </c>
    </row>
    <row r="4" spans="1:2">
      <c r="A4" t="s">
        <v>178</v>
      </c>
      <c r="B4" t="s">
        <v>179</v>
      </c>
    </row>
    <row r="5" spans="1:2">
      <c r="A5" t="s">
        <v>180</v>
      </c>
      <c r="B5" t="s">
        <v>181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全量</vt:lpstr>
      <vt:lpstr>收入预测</vt:lpstr>
      <vt:lpstr>PS及备注</vt:lpstr>
      <vt:lpstr>说明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桁 张</cp:lastModifiedBy>
  <dcterms:created xsi:type="dcterms:W3CDTF">2026-06-05T05:57:50Z</dcterms:created>
  <dcterms:modified xsi:type="dcterms:W3CDTF">2026-06-05T06:51:28Z</dcterms:modified>
</cp:coreProperties>
</file>