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zhang/.openclaw/workspace/tmp/tests/wind-excel-formula/lifetech/"/>
    </mc:Choice>
  </mc:AlternateContent>
  <xr:revisionPtr revIDLastSave="0" documentId="13_ncr:1_{7E1E4BF5-A6B5-964A-869D-91E318F20BD0}" xr6:coauthVersionLast="47" xr6:coauthVersionMax="47" xr10:uidLastSave="{00000000-0000-0000-0000-000000000000}"/>
  <bookViews>
    <workbookView xWindow="0" yWindow="600" windowWidth="38400" windowHeight="19720" xr2:uid="{00000000-000D-0000-FFFF-FFFF00000000}"/>
  </bookViews>
  <sheets>
    <sheet name="params" sheetId="1" r:id="rId1"/>
    <sheet name="1302_HK__GSD_IS" sheetId="2" r:id="rId2"/>
    <sheet name="1302_HK__GSD_BS" sheetId="3" r:id="rId3"/>
    <sheet name="1302_HK__GSD_CFS" sheetId="4" r:id="rId4"/>
    <sheet name="1302_HK__ARD_IS" sheetId="5" r:id="rId5"/>
    <sheet name="1302_HK__ARD_BS" sheetId="6" r:id="rId6"/>
    <sheet name="1302_HK__ARD_CFS" sheetId="7" r:id="rId7"/>
    <sheet name="1302_HK__HK_FinaAbsRP" sheetId="8" r:id="rId8"/>
    <sheet name="1302_HK__HK_PS" sheetId="9" r:id="rId9"/>
    <sheet name="1302_HK__HK_Prof" sheetId="10" r:id="rId10"/>
    <sheet name="1302_HK__HK_Solv" sheetId="11" r:id="rId11"/>
    <sheet name="1302_HK__HK_Grow" sheetId="12" r:id="rId12"/>
  </sheets>
  <externalReferences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A5" i="12"/>
  <c r="A5" i="11"/>
  <c r="A5" i="6"/>
  <c r="A5" i="9"/>
  <c r="A5" i="7"/>
  <c r="A5" i="8"/>
  <c r="A5" i="5"/>
  <c r="A5" i="4"/>
  <c r="A5" i="3"/>
  <c r="A5" i="2"/>
</calcChain>
</file>

<file path=xl/sharedStrings.xml><?xml version="1.0" encoding="utf-8"?>
<sst xmlns="http://schemas.openxmlformats.org/spreadsheetml/2006/main" count="895" uniqueCount="575">
  <si>
    <t>codes</t>
  </si>
  <si>
    <t>1302.HK</t>
  </si>
  <si>
    <t>funcs</t>
  </si>
  <si>
    <t>Rpt.IS_GSD20, Rpt.BS_GSD20, Rpt.CFS_GSD20, Rpt.IS_ARD20, Rpt.BS_ARD20, Rpt.CFS_ARD20, Rpt.HKFinaAbstract_RP20, Rpt.HKIndicatorPS20, Rpt.HKProfitAbilityEarningQuality20, Rpt.HKCapitalStructureAndSolvency20, Rpt.HKGrowthCapability20</t>
  </si>
  <si>
    <t>years</t>
  </si>
  <si>
    <t>2023:2025</t>
  </si>
  <si>
    <t>sheets generated</t>
  </si>
  <si>
    <t>wind_code</t>
  </si>
  <si>
    <t>report</t>
  </si>
  <si>
    <t>Rpt.IS_GSD20</t>
  </si>
  <si>
    <t>report_zh</t>
  </si>
  <si>
    <t>GSD 利润表（Global Sector Data）</t>
  </si>
  <si>
    <t>GSD 利润表（Global Sector Data） (1302.HK)</t>
  </si>
  <si>
    <t>Rpt.BS_GSD20</t>
  </si>
  <si>
    <t>GSD 资产负债表（Global Sector Data）</t>
  </si>
  <si>
    <t>GSD 资产负债表（Global Sector Data） (1302.HK)</t>
  </si>
  <si>
    <t>Rpt.CFS_GSD20</t>
  </si>
  <si>
    <t>GSD 现金流量表（Global Sector Data，跨市场标准化）</t>
  </si>
  <si>
    <t>GSD 现金流量表（Global Sector Data，跨市场标准化） (1302.HK)</t>
  </si>
  <si>
    <t>Rpt.IS_ARD20</t>
  </si>
  <si>
    <t>ARD 利润表（Annual Report Disclosure，财报披露口径）</t>
  </si>
  <si>
    <t>ARD 利润表（Annual Report Disclosure，财报披露口径） (1302.HK)</t>
  </si>
  <si>
    <t>Rpt.BS_ARD20</t>
  </si>
  <si>
    <t>ARD 资产负债表（财报披露口径）</t>
  </si>
  <si>
    <t>ARD 资产负债表（财报披露口径） (1302.HK)</t>
  </si>
  <si>
    <t>Rpt.CFS_ARD20</t>
  </si>
  <si>
    <t>ARD 现金流量表（年报口径）</t>
  </si>
  <si>
    <t>ARD 现金流量表（年报口径） (1302.HK)</t>
  </si>
  <si>
    <t>Rpt.HKFinaAbstract_RP20</t>
  </si>
  <si>
    <t>港股财务摘要（报告期）</t>
  </si>
  <si>
    <t>港股财务摘要（报告期） (1302.HK)</t>
  </si>
  <si>
    <t>Rpt.HKIndicatorPS20</t>
  </si>
  <si>
    <t>港股每股指标</t>
  </si>
  <si>
    <t>港股每股指标 (1302.HK)</t>
  </si>
  <si>
    <t>Rpt.HKProfitAbilityEarningQuality20</t>
  </si>
  <si>
    <t>港股盈利能力与收益质量</t>
  </si>
  <si>
    <t>港股盈利能力与收益质量 (1302.HK)</t>
  </si>
  <si>
    <t>Rpt.HKCapitalStructureAndSolvency20</t>
  </si>
  <si>
    <t>港股资本结构与偿债能力</t>
  </si>
  <si>
    <t>港股资本结构与偿债能力 (1302.HK)</t>
  </si>
  <si>
    <t>Rpt.HKGrowthCapability20</t>
  </si>
  <si>
    <t>港股成长能力</t>
  </si>
  <si>
    <t>港股成长能力 (1302.HK)</t>
  </si>
  <si>
    <t>GSD.利润表(ORIG,元)</t>
  </si>
  <si>
    <t/>
  </si>
  <si>
    <t xml:space="preserve">        报告类型</t>
  </si>
  <si>
    <t xml:space="preserve">        报表类型</t>
  </si>
  <si>
    <t xml:space="preserve">        营业总收入</t>
  </si>
  <si>
    <t xml:space="preserve">                主营业务收入</t>
  </si>
  <si>
    <t xml:space="preserve">                其他营业收入</t>
  </si>
  <si>
    <t xml:space="preserve">        营业总支出</t>
  </si>
  <si>
    <t xml:space="preserve">                营业成本</t>
  </si>
  <si>
    <t xml:space="preserve">                营业开支</t>
  </si>
  <si>
    <t xml:space="preserve">        营业利润</t>
  </si>
  <si>
    <t xml:space="preserve">                加：利息收入</t>
  </si>
  <si>
    <t xml:space="preserve">                减：利息支出</t>
  </si>
  <si>
    <t xml:space="preserve">                加：权益性投资损益</t>
  </si>
  <si>
    <t xml:space="preserve">                其他非经营性损益</t>
  </si>
  <si>
    <t xml:space="preserve">        非经常项目前利润</t>
  </si>
  <si>
    <t xml:space="preserve">                加：非经常项目损益</t>
  </si>
  <si>
    <t xml:space="preserve">        除税前利润</t>
  </si>
  <si>
    <t xml:space="preserve">                减：所得税</t>
  </si>
  <si>
    <t xml:space="preserve">                少数股东损益</t>
  </si>
  <si>
    <t xml:space="preserve">        持续经营净利润</t>
  </si>
  <si>
    <t xml:space="preserve">                加：非持续经营净利润</t>
  </si>
  <si>
    <t xml:space="preserve">                其他特殊项</t>
  </si>
  <si>
    <t xml:space="preserve">        净利润</t>
  </si>
  <si>
    <t xml:space="preserve">                减：优先股利及其他调整项</t>
  </si>
  <si>
    <t xml:space="preserve">        归属普通股东净利润</t>
  </si>
  <si>
    <t xml:space="preserve">        综合收益</t>
  </si>
  <si>
    <t xml:space="preserve">        显示币种</t>
  </si>
  <si>
    <t xml:space="preserve">        原始币种</t>
  </si>
  <si>
    <t xml:space="preserve">        转换汇率</t>
  </si>
  <si>
    <t xml:space="preserve">        利率类型</t>
  </si>
  <si>
    <t xml:space="preserve">        区间起始日</t>
  </si>
  <si>
    <t xml:space="preserve">        区间截止日</t>
  </si>
  <si>
    <t xml:space="preserve">        报告期跨度</t>
  </si>
  <si>
    <t xml:space="preserve">        公告日期</t>
  </si>
  <si>
    <t xml:space="preserve">        会计准则</t>
  </si>
  <si>
    <t xml:space="preserve">        审计意见</t>
  </si>
  <si>
    <t xml:space="preserve">        原始报表</t>
  </si>
  <si>
    <t>年报</t>
  </si>
  <si>
    <t>合并报表</t>
  </si>
  <si>
    <t>CNY</t>
  </si>
  <si>
    <t>期末汇率</t>
  </si>
  <si>
    <t>12个月</t>
  </si>
  <si>
    <t>国际准则</t>
  </si>
  <si>
    <t>标准无保留意见</t>
  </si>
  <si>
    <t>点击浏览</t>
  </si>
  <si>
    <t>GSD.资产负债表(ORIG,元)</t>
  </si>
  <si>
    <t xml:space="preserve">        流动资产：</t>
  </si>
  <si>
    <t xml:space="preserve">                现金及现金等价物</t>
  </si>
  <si>
    <t xml:space="preserve">                交易性金融资产</t>
  </si>
  <si>
    <t xml:space="preserve">                其他短期投资</t>
  </si>
  <si>
    <t xml:space="preserve">                应收款项合计</t>
  </si>
  <si>
    <t xml:space="preserve">                应收账款及票据</t>
  </si>
  <si>
    <t xml:space="preserve">                其他应收款</t>
  </si>
  <si>
    <t xml:space="preserve">                存货</t>
  </si>
  <si>
    <t xml:space="preserve">                其他流动资产</t>
  </si>
  <si>
    <t xml:space="preserve">        流动资产合计</t>
  </si>
  <si>
    <t xml:space="preserve">        非流动资产：</t>
  </si>
  <si>
    <t xml:space="preserve">                固定资产净值</t>
  </si>
  <si>
    <t xml:space="preserve">                权益性投资</t>
  </si>
  <si>
    <t xml:space="preserve">                持有至到期投资</t>
  </si>
  <si>
    <t xml:space="preserve">                可供出售投资</t>
  </si>
  <si>
    <t xml:space="preserve">                其他长期投资</t>
  </si>
  <si>
    <t xml:space="preserve">                商誉及无形资产</t>
  </si>
  <si>
    <t xml:space="preserve">                土地使用权</t>
  </si>
  <si>
    <t xml:space="preserve">                其他非流动资产</t>
  </si>
  <si>
    <t xml:space="preserve">        非流动资产合计</t>
  </si>
  <si>
    <t xml:space="preserve">        总资产</t>
  </si>
  <si>
    <t xml:space="preserve">        流动负债：</t>
  </si>
  <si>
    <t xml:space="preserve">                应付账款及票据</t>
  </si>
  <si>
    <t xml:space="preserve">                应交税金</t>
  </si>
  <si>
    <t xml:space="preserve">                交易性金融负债</t>
  </si>
  <si>
    <t xml:space="preserve">                短期借贷及长期借贷当期到期部分</t>
  </si>
  <si>
    <t xml:space="preserve">                其他流动负债</t>
  </si>
  <si>
    <t xml:space="preserve">        流动负债合计</t>
  </si>
  <si>
    <t xml:space="preserve">        非流动负债：</t>
  </si>
  <si>
    <t xml:space="preserve">                长期借贷</t>
  </si>
  <si>
    <t xml:space="preserve">                其他非流动负债</t>
  </si>
  <si>
    <t xml:space="preserve">        非流动负债合计</t>
  </si>
  <si>
    <t xml:space="preserve">        总负债</t>
  </si>
  <si>
    <t xml:space="preserve">        股东权益：</t>
  </si>
  <si>
    <t xml:space="preserve">                优先股</t>
  </si>
  <si>
    <t xml:space="preserve">                普通股股本</t>
  </si>
  <si>
    <t xml:space="preserve">                储备</t>
  </si>
  <si>
    <t xml:space="preserve">                库存股</t>
  </si>
  <si>
    <t xml:space="preserve">                其他综合性收益</t>
  </si>
  <si>
    <t xml:space="preserve">                普通股权益总额</t>
  </si>
  <si>
    <t xml:space="preserve">        归属母公司股东权益</t>
  </si>
  <si>
    <t xml:space="preserve">                少数股东权益</t>
  </si>
  <si>
    <t xml:space="preserve">        股东权益合计</t>
  </si>
  <si>
    <t xml:space="preserve">        总负债及总权益</t>
  </si>
  <si>
    <t>GSD.现金流量表(ORIG,元)</t>
  </si>
  <si>
    <t xml:space="preserve">        将净利润调整为经营活动的现金流量：</t>
  </si>
  <si>
    <t xml:space="preserve">                净利润</t>
  </si>
  <si>
    <t xml:space="preserve">                加：折旧与摊销</t>
  </si>
  <si>
    <t xml:space="preserve">                营运资本变动</t>
  </si>
  <si>
    <t xml:space="preserve">                其他非现金调整</t>
  </si>
  <si>
    <t xml:space="preserve">        经营活动产生的现金流量净额</t>
  </si>
  <si>
    <t xml:space="preserve">        投资活动：</t>
  </si>
  <si>
    <t xml:space="preserve">                出售固定资产收到的现金</t>
  </si>
  <si>
    <t xml:space="preserve">                减：资本性支出</t>
  </si>
  <si>
    <t xml:space="preserve">                投资减少</t>
  </si>
  <si>
    <t xml:space="preserve">                减：投资增加</t>
  </si>
  <si>
    <t xml:space="preserve">                其他投资活动产生的现金流量净额</t>
  </si>
  <si>
    <t xml:space="preserve">        投资活动产生的现金流量净额</t>
  </si>
  <si>
    <t xml:space="preserve">        筹资活动：</t>
  </si>
  <si>
    <t xml:space="preserve">                债务增加</t>
  </si>
  <si>
    <t xml:space="preserve">                减：债务减少</t>
  </si>
  <si>
    <t xml:space="preserve">                股本增加</t>
  </si>
  <si>
    <t xml:space="preserve">                减：股本减少</t>
  </si>
  <si>
    <t xml:space="preserve">                支付的股利合计</t>
  </si>
  <si>
    <t xml:space="preserve">                其他筹资活动产生的现金流量净额</t>
  </si>
  <si>
    <t xml:space="preserve">        筹资活动产生的现金流量净额</t>
  </si>
  <si>
    <t xml:space="preserve">        现金净流量：</t>
  </si>
  <si>
    <t xml:space="preserve">                汇率变动影响</t>
  </si>
  <si>
    <t xml:space="preserve">                其他现金流量调整</t>
  </si>
  <si>
    <t xml:space="preserve">        现金及现金等价物净增加额</t>
  </si>
  <si>
    <t xml:space="preserve">                现金及现金等价物期初余额</t>
  </si>
  <si>
    <t xml:space="preserve">                现金及现金等价物期末余额</t>
  </si>
  <si>
    <t>ARD.利润表(ORIG,元)</t>
  </si>
  <si>
    <t xml:space="preserve">        报告期</t>
  </si>
  <si>
    <t xml:space="preserve">                营业收入</t>
  </si>
  <si>
    <t xml:space="preserve">                毛利</t>
  </si>
  <si>
    <t xml:space="preserve">                其他收入及收益,净额</t>
  </si>
  <si>
    <t xml:space="preserve">                销售费用</t>
  </si>
  <si>
    <t xml:space="preserve">                管理费用</t>
  </si>
  <si>
    <t xml:space="preserve">                减值亏损之拨备</t>
  </si>
  <si>
    <t xml:space="preserve">                研发费用</t>
  </si>
  <si>
    <t xml:space="preserve">                营业利润</t>
  </si>
  <si>
    <t xml:space="preserve">                上市费用</t>
  </si>
  <si>
    <t xml:space="preserve">        发行费用</t>
  </si>
  <si>
    <t xml:space="preserve">                财务收入/(费用)净额</t>
  </si>
  <si>
    <t xml:space="preserve">        财务费用</t>
  </si>
  <si>
    <t xml:space="preserve">        财务收入</t>
  </si>
  <si>
    <t xml:space="preserve">                应占联营公司损益</t>
  </si>
  <si>
    <t xml:space="preserve">                指定按公平价值计入损益之金融负债之公平价值变动收益/(亏损)</t>
  </si>
  <si>
    <t xml:space="preserve">                出售附属公司之收益/(亏损)</t>
  </si>
  <si>
    <t xml:space="preserve">                出售联营公司收益/(亏损)</t>
  </si>
  <si>
    <t xml:space="preserve">                其他金融资产及可换股票据汇兑收益净额</t>
  </si>
  <si>
    <t xml:space="preserve">        可转换票据汇兑损失</t>
  </si>
  <si>
    <t xml:space="preserve">                其他金融资产及可换股票据公平值亏损</t>
  </si>
  <si>
    <t xml:space="preserve">                除税前溢利(合计平衡项目)</t>
  </si>
  <si>
    <t xml:space="preserve">                除税及可换股可赎回优先股公平值变动前溢利</t>
  </si>
  <si>
    <t xml:space="preserve">                可赎回可换股优先股之面值变更(亏损)/收益</t>
  </si>
  <si>
    <t xml:space="preserve">                除税及可换股票据公平值变动前溢利</t>
  </si>
  <si>
    <t xml:space="preserve">                税前及经调整衍生金融工具之公允价值前之盈利</t>
  </si>
  <si>
    <t xml:space="preserve">                衍生金融工具公允价值变动收益/(亏损)</t>
  </si>
  <si>
    <t xml:space="preserve">                长期投资的减值损失</t>
  </si>
  <si>
    <t xml:space="preserve">                可换股票据的公允值变动收益/(亏损)</t>
  </si>
  <si>
    <t xml:space="preserve">                除税前溢利</t>
  </si>
  <si>
    <t xml:space="preserve">                所得税</t>
  </si>
  <si>
    <t xml:space="preserve">                净利润(含少数股东权益)</t>
  </si>
  <si>
    <t xml:space="preserve">                其他综合收益</t>
  </si>
  <si>
    <t xml:space="preserve">        其他综合收益-汇兑差额-海外业务换算</t>
  </si>
  <si>
    <t xml:space="preserve">        其他综合收益-汇兑差额-联营公司</t>
  </si>
  <si>
    <t xml:space="preserve">        不能重分类近损益的其他综合收益-其他权益工具投资公允价值变动</t>
  </si>
  <si>
    <t xml:space="preserve">        其他综合收益-重新分类调整-出售附属公司之损益之汇兑储备</t>
  </si>
  <si>
    <t xml:space="preserve">        其他综合收益-一间联营公司外币报表累计折算差额的转回</t>
  </si>
  <si>
    <t xml:space="preserve">                净利润(不含少数股东权益)</t>
  </si>
  <si>
    <t xml:space="preserve">                综合收益总额</t>
  </si>
  <si>
    <t xml:space="preserve">        综合收益总额(母公司)</t>
  </si>
  <si>
    <t xml:space="preserve">        综合收益总额(少数股东)</t>
  </si>
  <si>
    <t xml:space="preserve">                折旧及摊销</t>
  </si>
  <si>
    <t xml:space="preserve">        物业,厂房及设备折旧</t>
  </si>
  <si>
    <t xml:space="preserve">        投资物业折旧</t>
  </si>
  <si>
    <t xml:space="preserve">        使用权资产折旧</t>
  </si>
  <si>
    <t xml:space="preserve">        无形资产摊销</t>
  </si>
  <si>
    <t xml:space="preserve">                职工薪酬</t>
  </si>
  <si>
    <t>财务摘要(ORIG,元)</t>
  </si>
  <si>
    <t xml:space="preserve">        期间跨度</t>
  </si>
  <si>
    <t xml:space="preserve">        数据来源</t>
  </si>
  <si>
    <t xml:space="preserve">        利润表摘要</t>
  </si>
  <si>
    <t xml:space="preserve">                总营业收入</t>
  </si>
  <si>
    <t xml:space="preserve">                增长率(%)</t>
  </si>
  <si>
    <t xml:space="preserve">                营业总支出</t>
  </si>
  <si>
    <t xml:space="preserve">                税前利润</t>
  </si>
  <si>
    <t xml:space="preserve">                非经常性损益</t>
  </si>
  <si>
    <t xml:space="preserve">                扣非后归属母公司股东的净利润</t>
  </si>
  <si>
    <t xml:space="preserve">                研发支出</t>
  </si>
  <si>
    <t xml:space="preserve">                EBIT</t>
  </si>
  <si>
    <t xml:space="preserve">                EBITDA</t>
  </si>
  <si>
    <t xml:space="preserve">        利润表摘要(NON-GAAP)</t>
  </si>
  <si>
    <t xml:space="preserve">                净利润(NON-GAAP)</t>
  </si>
  <si>
    <t xml:space="preserve">                稀释每股收益(NON-GAAP)</t>
  </si>
  <si>
    <t xml:space="preserve">        资产负债表摘要</t>
  </si>
  <si>
    <t xml:space="preserve">                流动资产</t>
  </si>
  <si>
    <t xml:space="preserve">                固定资产</t>
  </si>
  <si>
    <t xml:space="preserve">                总资产</t>
  </si>
  <si>
    <t xml:space="preserve">                流动负债</t>
  </si>
  <si>
    <t xml:space="preserve">                非流动负债</t>
  </si>
  <si>
    <t xml:space="preserve">                总负债</t>
  </si>
  <si>
    <t xml:space="preserve">                股东权益合计</t>
  </si>
  <si>
    <t xml:space="preserve">                归属母公司股东权益</t>
  </si>
  <si>
    <t xml:space="preserve">        现金流量表摘要</t>
  </si>
  <si>
    <t xml:space="preserve">                经营活动现金流量</t>
  </si>
  <si>
    <t xml:space="preserve">                投资活动现金流量</t>
  </si>
  <si>
    <t xml:space="preserve">                筹资活动现金流量</t>
  </si>
  <si>
    <t xml:space="preserve">                现金净流量</t>
  </si>
  <si>
    <t xml:space="preserve">                期末现金余额</t>
  </si>
  <si>
    <t xml:space="preserve">                资本支出</t>
  </si>
  <si>
    <t xml:space="preserve">        关键比率</t>
  </si>
  <si>
    <t xml:space="preserve">                ROE(%)</t>
  </si>
  <si>
    <t xml:space="preserve">                ROE(摊薄)(%)</t>
  </si>
  <si>
    <t xml:space="preserve">                扣非后ROE(摊薄)(%)</t>
  </si>
  <si>
    <t xml:space="preserve">                ROA(%)</t>
  </si>
  <si>
    <t xml:space="preserve">                ROIC(%)</t>
  </si>
  <si>
    <t xml:space="preserve">                销售毛利率(%)</t>
  </si>
  <si>
    <t xml:space="preserve">                销售净利率(%)</t>
  </si>
  <si>
    <t xml:space="preserve">                EBIT Margin(%)</t>
  </si>
  <si>
    <t xml:space="preserve">                EBITDA Margin(%)</t>
  </si>
  <si>
    <t xml:space="preserve">                资产负债率(%)</t>
  </si>
  <si>
    <t xml:space="preserve">                资产周转率(倍)</t>
  </si>
  <si>
    <t xml:space="preserve">        每股指标</t>
  </si>
  <si>
    <t xml:space="preserve">                EPS(稀释)</t>
  </si>
  <si>
    <t xml:space="preserve">                EPS(基本)</t>
  </si>
  <si>
    <t xml:space="preserve">                每股净资产BPS</t>
  </si>
  <si>
    <t xml:space="preserve">                每股经营现金流OCFPS</t>
  </si>
  <si>
    <t xml:space="preserve">                每股现金净流量CFPS</t>
  </si>
  <si>
    <t xml:space="preserve">                P/E(TTM)</t>
  </si>
  <si>
    <t xml:space="preserve">                P/E(LYR)</t>
  </si>
  <si>
    <t xml:space="preserve">                P/B(MRQ)</t>
  </si>
  <si>
    <t xml:space="preserve">                P/S(TTM)</t>
  </si>
  <si>
    <t xml:space="preserve">        其他</t>
  </si>
  <si>
    <t xml:space="preserve">                员工人数</t>
  </si>
  <si>
    <t>ARD.现金流量表(ORIG,元)</t>
  </si>
  <si>
    <t xml:space="preserve">                                                除税前(亏损)/溢利</t>
  </si>
  <si>
    <t xml:space="preserve">                                                可换股可赎回优先股的公平值变动</t>
  </si>
  <si>
    <t xml:space="preserve">                                                处置物业,厂房及设备之收益</t>
  </si>
  <si>
    <t xml:space="preserve">                                                物业,厂房及设备折旧</t>
  </si>
  <si>
    <t xml:space="preserve">                                                无形资产折旧</t>
  </si>
  <si>
    <t xml:space="preserve">                                                无形资产摊销</t>
  </si>
  <si>
    <t xml:space="preserve">                                                投资物业折旧</t>
  </si>
  <si>
    <t xml:space="preserve">                                                解除预付租赁款项</t>
  </si>
  <si>
    <t xml:space="preserve">                                                存货撇减</t>
  </si>
  <si>
    <t xml:space="preserve">                                                计提存货跌价准备</t>
  </si>
  <si>
    <t xml:space="preserve">                                                应收贸易账款及应收票据减值亏损</t>
  </si>
  <si>
    <t xml:space="preserve">                                                        应收账款减值损失</t>
  </si>
  <si>
    <t xml:space="preserve">                                                其他应收款减值准备</t>
  </si>
  <si>
    <t xml:space="preserve">                                                出售附属公司之亏损</t>
  </si>
  <si>
    <t xml:space="preserve">                                                指定按公平价值于损益入账的金融负债公平价值变动亏损</t>
  </si>
  <si>
    <t xml:space="preserve">                                                预期信贷损失减值损失-经营活动</t>
  </si>
  <si>
    <t xml:space="preserve">                                                被视为撇销不可收回其他应收款</t>
  </si>
  <si>
    <t xml:space="preserve">                                                处置物业,厂房及设备之亏损</t>
  </si>
  <si>
    <t xml:space="preserve">                                                政府补助-营运资本变动前</t>
  </si>
  <si>
    <t xml:space="preserve">                                                财务收入</t>
  </si>
  <si>
    <t xml:space="preserve">                                                利息收入</t>
  </si>
  <si>
    <t xml:space="preserve">                                                结构性银行存款利息收入-经营活动</t>
  </si>
  <si>
    <t xml:space="preserve">                                                取消租赁合约的损失-经营活动</t>
  </si>
  <si>
    <t xml:space="preserve">                                                提前终止租赁收益-经营活动</t>
  </si>
  <si>
    <t xml:space="preserve">                                                注销/出售附属公司之亏损(收益)净额</t>
  </si>
  <si>
    <t xml:space="preserve">                                                汇兑(收益)/亏损,未实现</t>
  </si>
  <si>
    <t xml:space="preserve">                                                按公平值计入损益的金融资产已变现收益/(亏损)</t>
  </si>
  <si>
    <t xml:space="preserve">                                                金融资产之未变现汇兑亏损</t>
  </si>
  <si>
    <t xml:space="preserve">                                                结构性存款投资收入</t>
  </si>
  <si>
    <t xml:space="preserve">                                                处置非上市股份权益收益</t>
  </si>
  <si>
    <t xml:space="preserve">                                                非上市投资基金之净利润-经营变动</t>
  </si>
  <si>
    <t xml:space="preserve">                                                股份为基础支付费用</t>
  </si>
  <si>
    <t xml:space="preserve">                                                出售附属公司之收益</t>
  </si>
  <si>
    <t xml:space="preserve">                                                财务费用</t>
  </si>
  <si>
    <t xml:space="preserve">                                                处置无形资产之(收益)/亏损</t>
  </si>
  <si>
    <t xml:space="preserve">                                                无形资产减值损失</t>
  </si>
  <si>
    <t xml:space="preserve">                                                应占联营公司之溢利/亏损</t>
  </si>
  <si>
    <t xml:space="preserve">                                                可换股票据公平值及汇兑亏损净额-经营活动</t>
  </si>
  <si>
    <t xml:space="preserve">                                                注销联营公司(收益)/亏损</t>
  </si>
  <si>
    <t xml:space="preserve">                                                可换股票据汇兑亏损(收益)净额-经营活动</t>
  </si>
  <si>
    <t xml:space="preserve">                                                指定于损益表按公允值列账之金融资产之公允值变动</t>
  </si>
  <si>
    <t xml:space="preserve">                                                指定为通过损益以反映公平价值的金融资产未实现损益 </t>
  </si>
  <si>
    <t xml:space="preserve">                                                其他应收款减值准备计提/(回拨)</t>
  </si>
  <si>
    <t xml:space="preserve">                                                视作出售联营公司部分权益之(收益)/亏损</t>
  </si>
  <si>
    <t xml:space="preserve">                                                处置联营公司之收益</t>
  </si>
  <si>
    <t xml:space="preserve">                                                其他金融资产及可换股票据亏损净额</t>
  </si>
  <si>
    <t xml:space="preserve">                                                长期投资减值损失</t>
  </si>
  <si>
    <t xml:space="preserve">                                        营运资本变动前之现金流量</t>
  </si>
  <si>
    <t xml:space="preserve">                                        (增加)/减少应收账款及应收票据</t>
  </si>
  <si>
    <t xml:space="preserve">                                                (增加)/减少应收账款</t>
  </si>
  <si>
    <t xml:space="preserve">                                        (增加)/减少存货</t>
  </si>
  <si>
    <t xml:space="preserve">                                        (增加)/减少预付款项及其他应收款</t>
  </si>
  <si>
    <t xml:space="preserve">                                        增加/(减少)债权人款项及其他应付款</t>
  </si>
  <si>
    <t xml:space="preserve">                                        (增加)/减少合同负债-经营活动</t>
  </si>
  <si>
    <t xml:space="preserve">                                        增加/(减少)政府补助</t>
  </si>
  <si>
    <t xml:space="preserve">                                        增加/(减少)受限制银行存款及现金</t>
  </si>
  <si>
    <t xml:space="preserve">                                经营活动之现金</t>
  </si>
  <si>
    <t xml:space="preserve">                                已付所得税</t>
  </si>
  <si>
    <t xml:space="preserve">                        经营活动产生的现金流量净额</t>
  </si>
  <si>
    <t xml:space="preserve">                                已收银行存款利息-投资活动</t>
  </si>
  <si>
    <t xml:space="preserve">                                向关联方垫款-投资活动</t>
  </si>
  <si>
    <t xml:space="preserve">                                收购附属公司-投资活动</t>
  </si>
  <si>
    <t xml:space="preserve">                                购买按公平值计入损益之金融资产-投资活动</t>
  </si>
  <si>
    <t xml:space="preserve">                                按公平值计量并计入损益的金融资产减少-投资活动</t>
  </si>
  <si>
    <t xml:space="preserve">                                偿还关联方垫款-投资活动</t>
  </si>
  <si>
    <t xml:space="preserve">                                购买物业,厂房及设备之按金</t>
  </si>
  <si>
    <t xml:space="preserve">                                以公允价值计量且其变动计入损益的金融资产处置收益-投资活动</t>
  </si>
  <si>
    <t xml:space="preserve">                                向股东提供垫款-投资活动</t>
  </si>
  <si>
    <t xml:space="preserve">                                偿还股东提供的垫款-投资活动</t>
  </si>
  <si>
    <t xml:space="preserve">                                已抵押银行存款增加-投资活动</t>
  </si>
  <si>
    <t xml:space="preserve">                                已收利息-投资活动</t>
  </si>
  <si>
    <t xml:space="preserve">                                结构性银行存款利息收入-投资活动</t>
  </si>
  <si>
    <t xml:space="preserve">                                应收贷款的利息收入-投资活动</t>
  </si>
  <si>
    <t xml:space="preserve">                                购买按公平值计入其他全面收益的权益工具-投资活动</t>
  </si>
  <si>
    <t xml:space="preserve">                                存于银行的定期存款及存款-投资活动</t>
  </si>
  <si>
    <t xml:space="preserve">                                购买其他金融资产</t>
  </si>
  <si>
    <t xml:space="preserve">                                处置物业,厂房及设备所得款</t>
  </si>
  <si>
    <t xml:space="preserve">                                出售附属公司现金流入-投资活动</t>
  </si>
  <si>
    <t xml:space="preserve">                                购买物业、厂房及设备和按金</t>
  </si>
  <si>
    <t xml:space="preserve">                                        收购物业,厂房及设备之付款</t>
  </si>
  <si>
    <t xml:space="preserve">                                购买无形资产</t>
  </si>
  <si>
    <t xml:space="preserve">                                支付长期按金-投资活动</t>
  </si>
  <si>
    <t xml:space="preserve">                                已付开发成本-投资活动</t>
  </si>
  <si>
    <t xml:space="preserve">                                购买物业,厂房及设备所获得的政府补助</t>
  </si>
  <si>
    <t xml:space="preserve">                                购买银行结构存款</t>
  </si>
  <si>
    <t xml:space="preserve">                                提取银行结构存款</t>
  </si>
  <si>
    <t xml:space="preserve">                                收购联营公司</t>
  </si>
  <si>
    <t xml:space="preserve">                                联营公司注资</t>
  </si>
  <si>
    <t xml:space="preserve">                                提取定期存款-投资活动</t>
  </si>
  <si>
    <t xml:space="preserve">                                已抵押银行存款减少-投资活动</t>
  </si>
  <si>
    <t xml:space="preserve">                                收购长期投资/无形资产所支付的按金</t>
  </si>
  <si>
    <t xml:space="preserve">                                受限制银行存款减少-投资活动</t>
  </si>
  <si>
    <t xml:space="preserve">                                贷款垫款增加-投资活动</t>
  </si>
  <si>
    <t xml:space="preserve">                                收购附属公司投资股份-投资活动</t>
  </si>
  <si>
    <t xml:space="preserve">                                从上市权益及非上市基金投资收取的股息-投资活动</t>
  </si>
  <si>
    <t xml:space="preserve">                                贷款的减少-投资活动</t>
  </si>
  <si>
    <t xml:space="preserve">                                预付租赁款-投资活动</t>
  </si>
  <si>
    <t xml:space="preserve">                                银行定期存款的增加-投资活动</t>
  </si>
  <si>
    <t xml:space="preserve">                                于联营公司投资</t>
  </si>
  <si>
    <t xml:space="preserve">                                向联营公司垫款-投资活动</t>
  </si>
  <si>
    <t xml:space="preserve">                                产生及资本化无形资产开支</t>
  </si>
  <si>
    <t xml:space="preserve">                                购买土地使用权</t>
  </si>
  <si>
    <t xml:space="preserve">                                出售联营公司所得款</t>
  </si>
  <si>
    <t xml:space="preserve">                                联营公司偿还注资</t>
  </si>
  <si>
    <t xml:space="preserve">                                出售以公允价值计量的权益投资所得-投资活动</t>
  </si>
  <si>
    <t xml:space="preserve">                                其他投资活动之现金流量</t>
  </si>
  <si>
    <t xml:space="preserve">                                视作处置联营公司之收益</t>
  </si>
  <si>
    <t xml:space="preserve">                        投资活动产生的现金流量净额</t>
  </si>
  <si>
    <t xml:space="preserve">                                增购附属公司权益-筹资活动</t>
  </si>
  <si>
    <t xml:space="preserve">                                发行股份所得款项</t>
  </si>
  <si>
    <t xml:space="preserve">                                发行可转换票据所得款</t>
  </si>
  <si>
    <t xml:space="preserve">                                银行借贷所得款</t>
  </si>
  <si>
    <t xml:space="preserve">                                偿还借贷</t>
  </si>
  <si>
    <t xml:space="preserve">                                发行股份费用</t>
  </si>
  <si>
    <t xml:space="preserve">                                偿还股东垫款</t>
  </si>
  <si>
    <t xml:space="preserve">                                回购普通股所支付的款项</t>
  </si>
  <si>
    <t xml:space="preserve">                                向非控股股东派发股息</t>
  </si>
  <si>
    <t xml:space="preserve">                                已付银行借贷利息-筹资活动</t>
  </si>
  <si>
    <t xml:space="preserve">                                根据认购股权计划发行股本所得款</t>
  </si>
  <si>
    <t xml:space="preserve">                                取得股东垫款</t>
  </si>
  <si>
    <t xml:space="preserve">                                新增其他金融负债所得款项</t>
  </si>
  <si>
    <t xml:space="preserve">                                租赁本金支付款</t>
  </si>
  <si>
    <t xml:space="preserve">                                因分派注销附属公司的投资退还给非控股权益-筹资活动</t>
  </si>
  <si>
    <t xml:space="preserve">                                发行按公平值计入损益之金融负债之所得款项</t>
  </si>
  <si>
    <t xml:space="preserve">                                出售附属公司部分权益所得款-筹资活动</t>
  </si>
  <si>
    <t xml:space="preserve">                                来自董事的垫款</t>
  </si>
  <si>
    <t xml:space="preserve">                                已付可换股票据利息-筹资活动</t>
  </si>
  <si>
    <t xml:space="preserve">                                收购附属公司-筹资活动</t>
  </si>
  <si>
    <t xml:space="preserve">                                附属公司少数股东权益</t>
  </si>
  <si>
    <t xml:space="preserve">                                偿还租赁负债</t>
  </si>
  <si>
    <t xml:space="preserve">                                收到附属公司非控股权益的注资</t>
  </si>
  <si>
    <t xml:space="preserve">                                购回已发行普通股</t>
  </si>
  <si>
    <t xml:space="preserve">                                已付股息-筹资活动</t>
  </si>
  <si>
    <t xml:space="preserve">                                支付的融资租赁的利息部分-筹资活动</t>
  </si>
  <si>
    <t xml:space="preserve">                                根据长期奖励计划而发行之股份所得款项</t>
  </si>
  <si>
    <t xml:space="preserve">                                偿还董事垫款</t>
  </si>
  <si>
    <t xml:space="preserve">                                支付股份支付下受托人购买股份款项</t>
  </si>
  <si>
    <t xml:space="preserve">                                支付少数股东股息-筹资活动</t>
  </si>
  <si>
    <t xml:space="preserve">                                已付利息-筹资活动</t>
  </si>
  <si>
    <t xml:space="preserve">                                回购股权奖励</t>
  </si>
  <si>
    <t xml:space="preserve">                                偿还银行借贷</t>
  </si>
  <si>
    <t xml:space="preserve">                        筹资活动产生的现金流量净额</t>
  </si>
  <si>
    <t xml:space="preserve">                现金及现金等价物净增加额</t>
  </si>
  <si>
    <t xml:space="preserve">                期初现金及现金等价物余额</t>
  </si>
  <si>
    <t xml:space="preserve">                汇率变动对现金的影响</t>
  </si>
  <si>
    <t xml:space="preserve">        期末现金及现金等价物余额</t>
  </si>
  <si>
    <t xml:space="preserve">        现金及现金等价物的分析</t>
  </si>
  <si>
    <t xml:space="preserve">                现金及现金等价物分析-银行结存及库存现金</t>
  </si>
  <si>
    <t>每股指标(ORIG,元)</t>
  </si>
  <si>
    <t xml:space="preserve">        上市公司公告</t>
  </si>
  <si>
    <t xml:space="preserve">                每股收益-基本</t>
  </si>
  <si>
    <t xml:space="preserve">                同比</t>
  </si>
  <si>
    <t xml:space="preserve">                每股收益-稀释</t>
  </si>
  <si>
    <t xml:space="preserve">                每股净资产</t>
  </si>
  <si>
    <t xml:space="preserve">                每股经营活动产生的现金流量净额</t>
  </si>
  <si>
    <t xml:space="preserve">        Wind计算</t>
  </si>
  <si>
    <t xml:space="preserve">                每股收益-期末股本摊薄</t>
  </si>
  <si>
    <t xml:space="preserve">                每股收益-最新股本摊薄</t>
  </si>
  <si>
    <t xml:space="preserve">                每股营业总收入</t>
  </si>
  <si>
    <t xml:space="preserve">                每股营业收入</t>
  </si>
  <si>
    <t xml:space="preserve">                每股派息</t>
  </si>
  <si>
    <t xml:space="preserve">                每股留存收益</t>
  </si>
  <si>
    <t xml:space="preserve">                每股现金流量净额</t>
  </si>
  <si>
    <t xml:space="preserve">                每股息税前利润</t>
  </si>
  <si>
    <t xml:space="preserve">                每股企业自由现金流量</t>
  </si>
  <si>
    <t xml:space="preserve">                每股股东自由现金流量</t>
  </si>
  <si>
    <t>ARD.资产负债表(ORIG,元)</t>
  </si>
  <si>
    <t xml:space="preserve">                固定资产-物业,厂房及设备</t>
  </si>
  <si>
    <t xml:space="preserve">                预付租金-非流动资产</t>
  </si>
  <si>
    <t xml:space="preserve">                有使用权资产-非流动资产</t>
  </si>
  <si>
    <t xml:space="preserve">                投资性房地产</t>
  </si>
  <si>
    <t xml:space="preserve">                无形资产</t>
  </si>
  <si>
    <t xml:space="preserve">                定期存款-非流动资产</t>
  </si>
  <si>
    <t xml:space="preserve">                收购物业,厂房及设备所支付的按金</t>
  </si>
  <si>
    <t xml:space="preserve">                收购长期投资/无形资产的按金</t>
  </si>
  <si>
    <t xml:space="preserve">                递延税项资产-非流动资产</t>
  </si>
  <si>
    <t xml:space="preserve">                于联营公司之权益</t>
  </si>
  <si>
    <t xml:space="preserve">                以公允价值计量且其变动计入其他全面收入的权益工具-非流动资产</t>
  </si>
  <si>
    <t xml:space="preserve">                按公允值计入损益的金融资产-非流动资产</t>
  </si>
  <si>
    <t xml:space="preserve">                其他金融资产-非流动资产</t>
  </si>
  <si>
    <t xml:space="preserve">                按公平值计入损益之其他金融资产-非流动资产</t>
  </si>
  <si>
    <t xml:space="preserve">                其他应收款-非流动资产</t>
  </si>
  <si>
    <t xml:space="preserve">                已抵押银行存款-非流动资产</t>
  </si>
  <si>
    <t xml:space="preserve">                按公平值列入损益之权益投资-非流动资产</t>
  </si>
  <si>
    <t xml:space="preserve">                按金-非流动资产</t>
  </si>
  <si>
    <t xml:space="preserve">                        投资按金-非流动资产</t>
  </si>
  <si>
    <t xml:space="preserve">                应收贷款-流动资产</t>
  </si>
  <si>
    <t xml:space="preserve">                应收账款及应收票据</t>
  </si>
  <si>
    <t xml:space="preserve">                        应收账款</t>
  </si>
  <si>
    <t xml:space="preserve">                其他应收及预付款项-流动资产</t>
  </si>
  <si>
    <t xml:space="preserve">                应收股东款项</t>
  </si>
  <si>
    <t xml:space="preserve">                已抵押银行存款-流动资产</t>
  </si>
  <si>
    <t xml:space="preserve">                应收关联方款项-流动资产</t>
  </si>
  <si>
    <t xml:space="preserve">                按公允值计入损益的金融资产</t>
  </si>
  <si>
    <t xml:space="preserve">                应收联营公司款-流动资产</t>
  </si>
  <si>
    <t xml:space="preserve">                定期存款</t>
  </si>
  <si>
    <t xml:space="preserve">                预付租金-流动资产</t>
  </si>
  <si>
    <t xml:space="preserve">                结构性银行存款</t>
  </si>
  <si>
    <t xml:space="preserve">                货币资金</t>
  </si>
  <si>
    <t xml:space="preserve">                可收回税款</t>
  </si>
  <si>
    <t xml:space="preserve">                应付账款及其它应付款项</t>
  </si>
  <si>
    <t xml:space="preserve">                保修拨备-流动负债</t>
  </si>
  <si>
    <t xml:space="preserve">                应交税费</t>
  </si>
  <si>
    <t xml:space="preserve">                合同负债-流动负债</t>
  </si>
  <si>
    <t xml:space="preserve">                应付股东款项</t>
  </si>
  <si>
    <t xml:space="preserve">                租赁-流动负债</t>
  </si>
  <si>
    <t xml:space="preserve">                按公允价值计入损益之金融负债</t>
  </si>
  <si>
    <t xml:space="preserve">                应付董事款项</t>
  </si>
  <si>
    <t xml:space="preserve">                短期借款</t>
  </si>
  <si>
    <t xml:space="preserve">                可换股可赎回优先股-流动负债</t>
  </si>
  <si>
    <t xml:space="preserve">        流动资产/(负债)净值</t>
  </si>
  <si>
    <t xml:space="preserve">        资产总额减流动负债</t>
  </si>
  <si>
    <t xml:space="preserve">                政府补助-非流动负债</t>
  </si>
  <si>
    <t xml:space="preserve">                应付可转换票据-非流动负债</t>
  </si>
  <si>
    <t xml:space="preserve">                租赁-非流动负债</t>
  </si>
  <si>
    <t xml:space="preserve">                长期借款</t>
  </si>
  <si>
    <t xml:space="preserve">                指定为通过损益以反映公平价值的金融负债-非流动负债</t>
  </si>
  <si>
    <t xml:space="preserve">                换股权衍生工具负债</t>
  </si>
  <si>
    <t xml:space="preserve">                递延税项负债-非流动</t>
  </si>
  <si>
    <t xml:space="preserve">        总资产减总负债</t>
  </si>
  <si>
    <t xml:space="preserve">        股东权益合计(含少数股东权益)</t>
  </si>
  <si>
    <t xml:space="preserve">                股东权益合计(不含少数股东权益)</t>
  </si>
  <si>
    <t xml:space="preserve">                        股本</t>
  </si>
  <si>
    <t xml:space="preserve">                                普通股</t>
  </si>
  <si>
    <t xml:space="preserve">                        股份溢价及其他储备</t>
  </si>
  <si>
    <t xml:space="preserve">                        储备</t>
  </si>
  <si>
    <t>资本结构与偿债能力(ORIG,元)</t>
  </si>
  <si>
    <t xml:space="preserve">        资本结构</t>
  </si>
  <si>
    <t xml:space="preserve">                资产负债率</t>
  </si>
  <si>
    <t xml:space="preserve">                权益乘数</t>
  </si>
  <si>
    <t xml:space="preserve">                产权比率</t>
  </si>
  <si>
    <t xml:space="preserve">                流动资产/总资产</t>
  </si>
  <si>
    <t xml:space="preserve">                非流动资产/总资产</t>
  </si>
  <si>
    <t xml:space="preserve">                有形资产/总资产</t>
  </si>
  <si>
    <t xml:space="preserve">                归属母公司股东的权益/投入资本</t>
  </si>
  <si>
    <t xml:space="preserve">                流动负债/负债合计</t>
  </si>
  <si>
    <t xml:space="preserve">                非流动负债/负债合计</t>
  </si>
  <si>
    <t xml:space="preserve">                带息债务/全部投入资本</t>
  </si>
  <si>
    <t xml:space="preserve">        偿债能力</t>
  </si>
  <si>
    <t xml:space="preserve">                流动比率</t>
  </si>
  <si>
    <t xml:space="preserve">                速动比率</t>
  </si>
  <si>
    <t xml:space="preserve">                保守速动比率</t>
  </si>
  <si>
    <t xml:space="preserve">                货币资金/流动负债</t>
  </si>
  <si>
    <t xml:space="preserve">                营业利润/流动负债</t>
  </si>
  <si>
    <t xml:space="preserve">                营业利润/负债合计</t>
  </si>
  <si>
    <t xml:space="preserve">                经营活动产生的现金流量净额/流动负债</t>
  </si>
  <si>
    <t xml:space="preserve">                经营活动产生的现金流量净额/负债合计</t>
  </si>
  <si>
    <t xml:space="preserve">                经营活动产生的现金流量净额/带息债务</t>
  </si>
  <si>
    <t xml:space="preserve">                经营活动产生的现金流量净额/净债务</t>
  </si>
  <si>
    <t xml:space="preserve">                归属母公司股东的权益/负债合计</t>
  </si>
  <si>
    <t xml:space="preserve">                归属母公司股东的权益/带息债务</t>
  </si>
  <si>
    <t xml:space="preserve">                有形资产/负债合计</t>
  </si>
  <si>
    <t xml:space="preserve">                有形资产/带息债务</t>
  </si>
  <si>
    <t xml:space="preserve">                有形资产/净债务</t>
  </si>
  <si>
    <t xml:space="preserve">                息税折旧摊销前利润/负债合计</t>
  </si>
  <si>
    <t xml:space="preserve">                已获利息倍数(EBIT/利息费用)</t>
  </si>
  <si>
    <t xml:space="preserve">                长期债务与营运资金比率</t>
  </si>
  <si>
    <t>成长能力(ORIG,元)</t>
  </si>
  <si>
    <t xml:space="preserve">        同比增长率</t>
  </si>
  <si>
    <t xml:space="preserve">                每股收益-基本(%)</t>
  </si>
  <si>
    <t xml:space="preserve">                每股收益-稀释(%)</t>
  </si>
  <si>
    <t xml:space="preserve">                每股经营活动产生的现金流量净额(%)</t>
  </si>
  <si>
    <t xml:space="preserve">                营业总收入同比增长率(%)</t>
  </si>
  <si>
    <t xml:space="preserve">                营业收入同比增长率(%)</t>
  </si>
  <si>
    <t xml:space="preserve">                营业利润(%)</t>
  </si>
  <si>
    <t xml:space="preserve">                利润总额(%)</t>
  </si>
  <si>
    <t xml:space="preserve">                归属母公司股东的净利润(%)</t>
  </si>
  <si>
    <t xml:space="preserve">                归属母公司股东的净利润-扣除非经常损益(%)</t>
  </si>
  <si>
    <t xml:space="preserve">                经营活动产生的现金流量净额(%)</t>
  </si>
  <si>
    <t xml:space="preserve">                净资产收益率(摊薄)(%)</t>
  </si>
  <si>
    <t xml:space="preserve">        相对年初增长率</t>
  </si>
  <si>
    <t xml:space="preserve">                每股净资产(%)</t>
  </si>
  <si>
    <t xml:space="preserve">                资产总计(%)</t>
  </si>
  <si>
    <t xml:space="preserve">                归属母公司的股东权益(%)</t>
  </si>
  <si>
    <t>盈利能力与收益质量(ORIG,元)</t>
  </si>
  <si>
    <t xml:space="preserve">        盈利能力</t>
  </si>
  <si>
    <t xml:space="preserve">                净资产收益率(平均)</t>
  </si>
  <si>
    <t xml:space="preserve">                净资产收益率(摊薄)</t>
  </si>
  <si>
    <t xml:space="preserve">                净资产收益率(扣除)</t>
  </si>
  <si>
    <t xml:space="preserve">                净资产收益率(扣除/摊薄)</t>
  </si>
  <si>
    <t xml:space="preserve">                净资产收益率(年化)</t>
  </si>
  <si>
    <t xml:space="preserve">                总资产净利率</t>
  </si>
  <si>
    <t xml:space="preserve">                总资产净利率(年化)</t>
  </si>
  <si>
    <t xml:space="preserve">                总资产报酬率</t>
  </si>
  <si>
    <t xml:space="preserve">                总资产报酬率(年化)</t>
  </si>
  <si>
    <t xml:space="preserve">                投入资本回报率</t>
  </si>
  <si>
    <t xml:space="preserve">                投入资本回报率(年化)</t>
  </si>
  <si>
    <t xml:space="preserve">                销售净利率</t>
  </si>
  <si>
    <t xml:space="preserve">                销售毛利率</t>
  </si>
  <si>
    <t xml:space="preserve">                销售成本率</t>
  </si>
  <si>
    <t xml:space="preserve">                营业利润/营业总收入</t>
  </si>
  <si>
    <t xml:space="preserve">                营业总成本/营业总收入</t>
  </si>
  <si>
    <t xml:space="preserve">                净利润/营业总收入</t>
  </si>
  <si>
    <t xml:space="preserve">                息税前利润/营业总收入</t>
  </si>
  <si>
    <t xml:space="preserve">                EBITDA/营业总收入</t>
  </si>
  <si>
    <t xml:space="preserve">                销售费用/营业总收入</t>
  </si>
  <si>
    <t xml:space="preserve">                管理费用/营业总收入</t>
  </si>
  <si>
    <t xml:space="preserve">                财务费用/营业总收入</t>
  </si>
  <si>
    <t xml:space="preserve">        收益质量</t>
  </si>
  <si>
    <t xml:space="preserve">                营业利润/利润总额</t>
  </si>
  <si>
    <t xml:space="preserve">                税项/利润总额</t>
  </si>
  <si>
    <t xml:space="preserve">                经营活动产生的现金流量净额/营业收入</t>
  </si>
  <si>
    <t xml:space="preserve">                经营活动净收益/利润总额</t>
  </si>
  <si>
    <t xml:space="preserve">                价值变动净收益/利润总额</t>
  </si>
  <si>
    <t xml:space="preserve">                营业外收支净额/利润总额</t>
  </si>
  <si>
    <t xml:space="preserve">                所得税/利润总额</t>
  </si>
  <si>
    <t xml:space="preserve">                扣除非经常损益后的净利润/净利润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</si>
</sst>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[Blue]#,##0.00;[Red]\-#,##0.00"/>
    <numFmt numFmtId="178" formatCode="#,##0.0000"/>
  </numFmts>
  <fonts count="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C4DEF7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176" fontId="0" fillId="3" borderId="1" xfId="0" applyNumberFormat="1" applyFill="1" applyBorder="1" applyAlignment="1">
      <alignment horizontal="right"/>
    </xf>
    <xf numFmtId="177" fontId="0" fillId="4" borderId="1" xfId="0" applyNumberFormat="1" applyFill="1" applyBorder="1" applyAlignment="1">
      <alignment horizontal="right"/>
    </xf>
    <xf numFmtId="177" fontId="0" fillId="0" borderId="0" xfId="0" applyNumberFormat="1" applyAlignment="1">
      <alignment horizontal="right"/>
    </xf>
    <xf numFmtId="178" fontId="0" fillId="0" borderId="0" xfId="0" applyNumberFormat="1" applyAlignment="1">
      <alignment horizontal="right"/>
    </xf>
    <xf numFmtId="178" fontId="0" fillId="4" borderId="1" xfId="0" applyNumberFormat="1" applyFill="1" applyBorder="1" applyAlignment="1">
      <alignment horizontal="right"/>
    </xf>
    <xf numFmtId="176" fontId="0" fillId="4" borderId="1" xfId="0" applyNumberFormat="1" applyFill="1" applyBorder="1" applyAlignment="1">
      <alignment horizontal="right"/>
    </xf>
    <xf numFmtId="176" fontId="0" fillId="0" borderId="0" xfId="0" applyNumberFormat="1" applyAlignment="1">
      <alignment horizontal="right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Library/WindFunc/windfunc.xlam" TargetMode="External"/><Relationship Id="rId2" Type="http://schemas.openxmlformats.org/officeDocument/2006/relationships/externalLinkPath" Target="/Library/WindFunc/windfunc.xlam" TargetMode="External"/><Relationship Id="rId1" Type="http://schemas.openxmlformats.org/officeDocument/2006/relationships/externalLinkPath" Target="/Library/WindFunc/windfunc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definedNames>
      <definedName name="WFR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baseColWidth="10" defaultColWidth="8.83203125" defaultRowHeight="14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>
        <v>11</v>
      </c>
    </row>
  </sheetData>
  <phoneticPr fontId="1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0"/>
  <sheetViews>
    <sheetView workbookViewId="0"/>
  </sheetViews>
  <sheetFormatPr baseColWidth="10" defaultColWidth="8.83203125" defaultRowHeight="14"/>
  <cols>
    <col min="1" max="1" width="123.6640625" bestFit="1" customWidth="1"/>
    <col min="2" max="2" width="39.83203125" bestFit="1" customWidth="1"/>
    <col min="3" max="4" width="12" bestFit="1" customWidth="1"/>
  </cols>
  <sheetData>
    <row r="1" spans="1:4">
      <c r="A1" t="s">
        <v>7</v>
      </c>
      <c r="B1" t="s">
        <v>1</v>
      </c>
    </row>
    <row r="2" spans="1:4">
      <c r="A2" t="s">
        <v>8</v>
      </c>
      <c r="B2" t="s">
        <v>34</v>
      </c>
    </row>
    <row r="3" spans="1:4">
      <c r="A3" t="s">
        <v>10</v>
      </c>
      <c r="B3" t="s">
        <v>35</v>
      </c>
    </row>
    <row r="4" spans="1:4">
      <c r="A4" t="s">
        <v>36</v>
      </c>
    </row>
    <row r="5" spans="1:4">
      <c r="A5" t="str">
        <f>[1]!WFR(B1,"2023:2025","Func=Rpt.HKProfitAbilityEarningQuality20","rptType=1","singleSeason=0","unit=1","currencyType=ORIG","order=RIGHT","rate=HISTORY","version=1","quarterindic=0","showcurrency=0","reportPeriod=1048","cols=3;rows=34")</f>
        <v xml:space="preserve">                                                                                                              </v>
      </c>
    </row>
    <row r="6" spans="1:4">
      <c r="A6" s="1" t="s">
        <v>542</v>
      </c>
      <c r="B6" s="1"/>
      <c r="C6" s="1"/>
      <c r="D6" s="1"/>
    </row>
    <row r="7" spans="1:4">
      <c r="A7" s="2" t="s">
        <v>44</v>
      </c>
      <c r="B7" s="4">
        <v>45291</v>
      </c>
      <c r="C7" s="4">
        <v>45657</v>
      </c>
      <c r="D7" s="4">
        <v>46022</v>
      </c>
    </row>
    <row r="8" spans="1:4">
      <c r="A8" s="3" t="s">
        <v>163</v>
      </c>
      <c r="B8" s="5" t="s">
        <v>81</v>
      </c>
      <c r="C8" s="5" t="s">
        <v>81</v>
      </c>
      <c r="D8" s="5" t="s">
        <v>81</v>
      </c>
    </row>
    <row r="9" spans="1:4">
      <c r="A9" s="3" t="s">
        <v>543</v>
      </c>
      <c r="B9" s="6"/>
      <c r="C9" s="6"/>
      <c r="D9" s="6"/>
    </row>
    <row r="10" spans="1:4">
      <c r="A10" s="3" t="s">
        <v>544</v>
      </c>
      <c r="B10" s="5">
        <v>8.3960000000000008</v>
      </c>
      <c r="C10" s="5">
        <v>6.4790999999999999</v>
      </c>
      <c r="D10" s="5">
        <v>4.2192999999999996</v>
      </c>
    </row>
    <row r="11" spans="1:4">
      <c r="A11" s="3" t="s">
        <v>545</v>
      </c>
      <c r="B11" s="6">
        <v>7.8108000000000004</v>
      </c>
      <c r="C11" s="6">
        <v>6.3639000000000001</v>
      </c>
      <c r="D11" s="6">
        <v>4.2084000000000001</v>
      </c>
    </row>
    <row r="12" spans="1:4">
      <c r="A12" s="3" t="s">
        <v>546</v>
      </c>
      <c r="B12" s="5">
        <v>15.1676</v>
      </c>
      <c r="C12" s="5">
        <v>6.4790999999999999</v>
      </c>
      <c r="D12" s="5">
        <v>4.1368</v>
      </c>
    </row>
    <row r="13" spans="1:4">
      <c r="A13" s="3" t="s">
        <v>547</v>
      </c>
      <c r="B13" s="6">
        <v>7.8108000000000004</v>
      </c>
      <c r="C13" s="6">
        <v>6.3639000000000001</v>
      </c>
      <c r="D13" s="6">
        <v>4.2084000000000001</v>
      </c>
    </row>
    <row r="14" spans="1:4">
      <c r="A14" s="3" t="s">
        <v>548</v>
      </c>
      <c r="B14" s="5">
        <v>8.3960000000000008</v>
      </c>
      <c r="C14" s="5">
        <v>6.4790999999999999</v>
      </c>
      <c r="D14" s="5">
        <v>4.2192999999999996</v>
      </c>
    </row>
    <row r="15" spans="1:4">
      <c r="A15" s="3" t="s">
        <v>549</v>
      </c>
      <c r="B15" s="6">
        <v>6.2778</v>
      </c>
      <c r="C15" s="6">
        <v>4.6346999999999996</v>
      </c>
      <c r="D15" s="6">
        <v>2.9824999999999999</v>
      </c>
    </row>
    <row r="16" spans="1:4">
      <c r="A16" s="3" t="s">
        <v>550</v>
      </c>
      <c r="B16" s="5">
        <v>6.2778</v>
      </c>
      <c r="C16" s="5">
        <v>4.6346999999999996</v>
      </c>
      <c r="D16" s="5">
        <v>2.9824999999999999</v>
      </c>
    </row>
    <row r="17" spans="1:4">
      <c r="A17" s="3" t="s">
        <v>551</v>
      </c>
      <c r="B17" s="6">
        <v>3.9943</v>
      </c>
      <c r="C17" s="6">
        <v>3.8694999999999999</v>
      </c>
      <c r="D17" s="6">
        <v>3.3534000000000002</v>
      </c>
    </row>
    <row r="18" spans="1:4">
      <c r="A18" s="3" t="s">
        <v>552</v>
      </c>
      <c r="B18" s="5">
        <v>3.9943</v>
      </c>
      <c r="C18" s="5">
        <v>3.8694999999999999</v>
      </c>
      <c r="D18" s="5">
        <v>3.3534000000000002</v>
      </c>
    </row>
    <row r="19" spans="1:4">
      <c r="A19" s="3" t="s">
        <v>553</v>
      </c>
      <c r="B19" s="6">
        <v>8.3960000000000008</v>
      </c>
      <c r="C19" s="6">
        <v>6.4790999999999999</v>
      </c>
      <c r="D19" s="6">
        <v>4.2192999999999996</v>
      </c>
    </row>
    <row r="20" spans="1:4">
      <c r="A20" s="3" t="s">
        <v>554</v>
      </c>
      <c r="B20" s="5">
        <v>8.3960000000000008</v>
      </c>
      <c r="C20" s="5">
        <v>6.4790999999999999</v>
      </c>
      <c r="D20" s="5">
        <v>4.2192999999999996</v>
      </c>
    </row>
    <row r="21" spans="1:4">
      <c r="A21" s="3" t="s">
        <v>555</v>
      </c>
      <c r="B21" s="6">
        <v>8.4825999999999997</v>
      </c>
      <c r="C21" s="6">
        <v>12.924099999999999</v>
      </c>
      <c r="D21" s="6">
        <v>8.2041000000000004</v>
      </c>
    </row>
    <row r="22" spans="1:4">
      <c r="A22" s="3" t="s">
        <v>556</v>
      </c>
      <c r="B22" s="5">
        <v>78.571399999999997</v>
      </c>
      <c r="C22" s="5">
        <v>75.280799999999999</v>
      </c>
      <c r="D22" s="5">
        <v>74.399799999999999</v>
      </c>
    </row>
    <row r="23" spans="1:4">
      <c r="A23" s="3" t="s">
        <v>557</v>
      </c>
      <c r="B23" s="6">
        <v>21.428599999999999</v>
      </c>
      <c r="C23" s="6">
        <v>24.719200000000001</v>
      </c>
      <c r="D23" s="6">
        <v>25.600200000000001</v>
      </c>
    </row>
    <row r="24" spans="1:4">
      <c r="A24" s="3" t="s">
        <v>558</v>
      </c>
      <c r="B24" s="5">
        <v>22.290500000000002</v>
      </c>
      <c r="C24" s="5">
        <v>13.1381</v>
      </c>
      <c r="D24" s="5">
        <v>10.567600000000001</v>
      </c>
    </row>
    <row r="25" spans="1:4">
      <c r="A25" s="3" t="s">
        <v>559</v>
      </c>
      <c r="B25" s="6">
        <v>77.766400000000004</v>
      </c>
      <c r="C25" s="6">
        <v>87.006900000000002</v>
      </c>
      <c r="D25" s="6">
        <v>89.447699999999998</v>
      </c>
    </row>
    <row r="26" spans="1:4">
      <c r="A26" s="3" t="s">
        <v>560</v>
      </c>
      <c r="B26" s="5">
        <v>8.4825999999999997</v>
      </c>
      <c r="C26" s="5">
        <v>12.924099999999999</v>
      </c>
      <c r="D26" s="5">
        <v>8.2041000000000004</v>
      </c>
    </row>
    <row r="27" spans="1:4">
      <c r="A27" s="3" t="s">
        <v>561</v>
      </c>
      <c r="B27" s="6">
        <v>13.217599999999999</v>
      </c>
      <c r="C27" s="6">
        <v>14.242100000000001</v>
      </c>
      <c r="D27" s="6">
        <v>12.133900000000001</v>
      </c>
    </row>
    <row r="28" spans="1:4">
      <c r="A28" s="3" t="s">
        <v>562</v>
      </c>
      <c r="B28" s="5">
        <v>19.3066</v>
      </c>
      <c r="C28" s="5">
        <v>20.991800000000001</v>
      </c>
      <c r="D28" s="5">
        <v>19.660299999999999</v>
      </c>
    </row>
    <row r="29" spans="1:4">
      <c r="A29" s="3" t="s">
        <v>563</v>
      </c>
      <c r="B29" s="6">
        <v>20.939399999999999</v>
      </c>
      <c r="C29" s="6">
        <v>26.0504</v>
      </c>
      <c r="D29" s="6">
        <v>29.332000000000001</v>
      </c>
    </row>
    <row r="30" spans="1:4">
      <c r="A30" s="3" t="s">
        <v>564</v>
      </c>
      <c r="B30" s="5">
        <v>11.7782</v>
      </c>
      <c r="C30" s="5">
        <v>12.6243</v>
      </c>
      <c r="D30" s="5">
        <v>15.129300000000001</v>
      </c>
    </row>
    <row r="31" spans="1:4">
      <c r="A31" s="3" t="s">
        <v>565</v>
      </c>
      <c r="B31" s="6">
        <v>-0.63849999999999996</v>
      </c>
      <c r="C31" s="6">
        <v>-1.0218</v>
      </c>
      <c r="D31" s="6">
        <v>-1.8431</v>
      </c>
    </row>
    <row r="32" spans="1:4">
      <c r="A32" s="3" t="s">
        <v>566</v>
      </c>
      <c r="B32" s="5"/>
      <c r="C32" s="5"/>
      <c r="D32" s="5"/>
    </row>
    <row r="33" spans="1:4">
      <c r="A33" s="3" t="s">
        <v>567</v>
      </c>
      <c r="B33" s="6">
        <v>160.8716</v>
      </c>
      <c r="C33" s="6">
        <v>86.072999999999993</v>
      </c>
      <c r="D33" s="6">
        <v>75.607200000000006</v>
      </c>
    </row>
    <row r="34" spans="1:4">
      <c r="A34" s="3" t="s">
        <v>568</v>
      </c>
      <c r="B34" s="5">
        <v>38.7804</v>
      </c>
      <c r="C34" s="5">
        <v>15.329000000000001</v>
      </c>
      <c r="D34" s="5">
        <v>41.302900000000001</v>
      </c>
    </row>
    <row r="35" spans="1:4">
      <c r="A35" s="3" t="s">
        <v>569</v>
      </c>
      <c r="B35" s="6">
        <v>32.990600000000001</v>
      </c>
      <c r="C35" s="6">
        <v>24.657499999999999</v>
      </c>
      <c r="D35" s="6">
        <v>40.099899999999998</v>
      </c>
    </row>
    <row r="36" spans="1:4">
      <c r="A36" s="3" t="s">
        <v>570</v>
      </c>
      <c r="B36" s="5">
        <v>160.46039999999999</v>
      </c>
      <c r="C36" s="5">
        <v>85.123199999999997</v>
      </c>
      <c r="D36" s="5">
        <v>75.497500000000002</v>
      </c>
    </row>
    <row r="37" spans="1:4">
      <c r="A37" s="3" t="s">
        <v>571</v>
      </c>
      <c r="B37" s="6">
        <v>-1.1173999999999999</v>
      </c>
      <c r="C37" s="6">
        <v>-0.3327</v>
      </c>
      <c r="D37" s="6">
        <v>3.2378999999999998</v>
      </c>
    </row>
    <row r="38" spans="1:4">
      <c r="A38" s="3" t="s">
        <v>572</v>
      </c>
      <c r="B38" s="5">
        <v>56.557899999999997</v>
      </c>
      <c r="C38" s="5">
        <v>7.5655000000000001</v>
      </c>
      <c r="D38" s="5">
        <v>6.4579000000000004</v>
      </c>
    </row>
    <row r="39" spans="1:4">
      <c r="A39" s="3" t="s">
        <v>573</v>
      </c>
      <c r="B39" s="6">
        <v>38.7804</v>
      </c>
      <c r="C39" s="6">
        <v>15.329000000000001</v>
      </c>
      <c r="D39" s="6">
        <v>41.302900000000001</v>
      </c>
    </row>
    <row r="40" spans="1:4">
      <c r="A40" s="3" t="s">
        <v>574</v>
      </c>
      <c r="B40" s="5">
        <v>180.6532</v>
      </c>
      <c r="C40" s="5">
        <v>100</v>
      </c>
      <c r="D40" s="5">
        <v>98.043700000000001</v>
      </c>
    </row>
  </sheetData>
  <phoneticPr fontId="1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8"/>
  <sheetViews>
    <sheetView workbookViewId="0"/>
  </sheetViews>
  <sheetFormatPr baseColWidth="10" defaultColWidth="8.83203125" defaultRowHeight="14"/>
  <cols>
    <col min="1" max="1" width="123.6640625" bestFit="1" customWidth="1"/>
    <col min="2" max="2" width="39.83203125" bestFit="1" customWidth="1"/>
    <col min="3" max="4" width="12" bestFit="1" customWidth="1"/>
  </cols>
  <sheetData>
    <row r="1" spans="1:4">
      <c r="A1" t="s">
        <v>7</v>
      </c>
      <c r="B1" t="s">
        <v>1</v>
      </c>
    </row>
    <row r="2" spans="1:4">
      <c r="A2" t="s">
        <v>8</v>
      </c>
      <c r="B2" t="s">
        <v>37</v>
      </c>
    </row>
    <row r="3" spans="1:4">
      <c r="A3" t="s">
        <v>10</v>
      </c>
      <c r="B3" t="s">
        <v>38</v>
      </c>
    </row>
    <row r="4" spans="1:4">
      <c r="A4" t="s">
        <v>39</v>
      </c>
    </row>
    <row r="5" spans="1:4">
      <c r="A5" t="str">
        <f>[1]!WFR(B1,"2023:2025","Func=Rpt.HKCapitalStructureAndSolvency20","rptType=1","singleSeason=0","unit=1","currencyType=ORIG","order=RIGHT","rate=HISTORY","version=1","quarterindic=0","showcurrency=0","reportPeriod=1048","cols=3;rows=32")</f>
        <v xml:space="preserve">                                                                                                              </v>
      </c>
    </row>
    <row r="6" spans="1:4">
      <c r="A6" s="1" t="s">
        <v>494</v>
      </c>
      <c r="B6" s="1"/>
      <c r="C6" s="1"/>
      <c r="D6" s="1"/>
    </row>
    <row r="7" spans="1:4">
      <c r="A7" s="2" t="s">
        <v>44</v>
      </c>
      <c r="B7" s="4">
        <v>45291</v>
      </c>
      <c r="C7" s="4">
        <v>45657</v>
      </c>
      <c r="D7" s="4">
        <v>46022</v>
      </c>
    </row>
    <row r="8" spans="1:4">
      <c r="A8" s="3" t="s">
        <v>163</v>
      </c>
      <c r="B8" s="5" t="s">
        <v>81</v>
      </c>
      <c r="C8" s="5" t="s">
        <v>81</v>
      </c>
      <c r="D8" s="5" t="s">
        <v>81</v>
      </c>
    </row>
    <row r="9" spans="1:4">
      <c r="A9" s="3" t="s">
        <v>495</v>
      </c>
      <c r="B9" s="6"/>
      <c r="C9" s="6"/>
      <c r="D9" s="6"/>
    </row>
    <row r="10" spans="1:4">
      <c r="A10" s="3" t="s">
        <v>496</v>
      </c>
      <c r="B10" s="5">
        <v>29.2225</v>
      </c>
      <c r="C10" s="5">
        <v>29.078299999999999</v>
      </c>
      <c r="D10" s="5">
        <v>30.670200000000001</v>
      </c>
    </row>
    <row r="11" spans="1:4">
      <c r="A11" s="3" t="s">
        <v>497</v>
      </c>
      <c r="B11" s="6">
        <v>1.4129</v>
      </c>
      <c r="C11" s="6">
        <v>1.41</v>
      </c>
      <c r="D11" s="6">
        <v>1.4423999999999999</v>
      </c>
    </row>
    <row r="12" spans="1:4">
      <c r="A12" s="3" t="s">
        <v>498</v>
      </c>
      <c r="B12" s="5">
        <v>0.41289999999999999</v>
      </c>
      <c r="C12" s="5">
        <v>0.41</v>
      </c>
      <c r="D12" s="5">
        <v>0.44240000000000002</v>
      </c>
    </row>
    <row r="13" spans="1:4">
      <c r="A13" s="3" t="s">
        <v>499</v>
      </c>
      <c r="B13" s="6">
        <v>47.507899999999999</v>
      </c>
      <c r="C13" s="6">
        <v>47.6325</v>
      </c>
      <c r="D13" s="6">
        <v>46.3874</v>
      </c>
    </row>
    <row r="14" spans="1:4">
      <c r="A14" s="3" t="s">
        <v>500</v>
      </c>
      <c r="B14" s="5">
        <v>52.492100000000001</v>
      </c>
      <c r="C14" s="5">
        <v>52.3675</v>
      </c>
      <c r="D14" s="5">
        <v>53.6126</v>
      </c>
    </row>
    <row r="15" spans="1:4">
      <c r="A15" s="3" t="s">
        <v>501</v>
      </c>
      <c r="B15" s="6">
        <v>57.596299999999999</v>
      </c>
      <c r="C15" s="6">
        <v>56.304699999999997</v>
      </c>
      <c r="D15" s="6">
        <v>54.371899999999997</v>
      </c>
    </row>
    <row r="16" spans="1:4">
      <c r="A16" s="3" t="s">
        <v>502</v>
      </c>
      <c r="B16" s="5">
        <v>100</v>
      </c>
      <c r="C16" s="5">
        <v>100</v>
      </c>
      <c r="D16" s="5">
        <v>100</v>
      </c>
    </row>
    <row r="17" spans="1:4">
      <c r="A17" s="3" t="s">
        <v>503</v>
      </c>
      <c r="B17" s="6">
        <v>56.116199999999999</v>
      </c>
      <c r="C17" s="6">
        <v>57.239800000000002</v>
      </c>
      <c r="D17" s="6">
        <v>96.232900000000001</v>
      </c>
    </row>
    <row r="18" spans="1:4">
      <c r="A18" s="3" t="s">
        <v>504</v>
      </c>
      <c r="B18" s="5">
        <v>43.883800000000001</v>
      </c>
      <c r="C18" s="5">
        <v>42.760199999999998</v>
      </c>
      <c r="D18" s="5">
        <v>3.7671000000000001</v>
      </c>
    </row>
    <row r="19" spans="1:4">
      <c r="A19" s="3" t="s">
        <v>505</v>
      </c>
      <c r="B19" s="6">
        <v>0</v>
      </c>
      <c r="C19" s="6">
        <v>0</v>
      </c>
      <c r="D19" s="6">
        <v>0</v>
      </c>
    </row>
    <row r="20" spans="1:4">
      <c r="A20" s="3" t="s">
        <v>506</v>
      </c>
      <c r="B20" s="5"/>
      <c r="C20" s="5"/>
      <c r="D20" s="5"/>
    </row>
    <row r="21" spans="1:4">
      <c r="A21" s="3" t="s">
        <v>507</v>
      </c>
      <c r="B21" s="6">
        <v>2.8971</v>
      </c>
      <c r="C21" s="6">
        <v>2.8618000000000001</v>
      </c>
      <c r="D21" s="6">
        <v>1.5717000000000001</v>
      </c>
    </row>
    <row r="22" spans="1:4">
      <c r="A22" s="3" t="s">
        <v>508</v>
      </c>
      <c r="B22" s="5">
        <v>2.2690999999999999</v>
      </c>
      <c r="C22" s="5">
        <v>2.2090000000000001</v>
      </c>
      <c r="D22" s="5">
        <v>1.2708999999999999</v>
      </c>
    </row>
    <row r="23" spans="1:4">
      <c r="A23" s="3" t="s">
        <v>509</v>
      </c>
      <c r="B23" s="6">
        <v>2.1652999999999998</v>
      </c>
      <c r="C23" s="6">
        <v>1.9514</v>
      </c>
      <c r="D23" s="6">
        <v>1.2150000000000001</v>
      </c>
    </row>
    <row r="24" spans="1:4">
      <c r="A24" s="3" t="s">
        <v>510</v>
      </c>
      <c r="B24" s="5">
        <v>1.2716000000000001</v>
      </c>
      <c r="C24" s="5">
        <v>0.81620000000000004</v>
      </c>
      <c r="D24" s="5">
        <v>0.48620000000000002</v>
      </c>
    </row>
    <row r="25" spans="1:4">
      <c r="A25" s="3" t="s">
        <v>511</v>
      </c>
      <c r="B25" s="6">
        <v>0.36680000000000001</v>
      </c>
      <c r="C25" s="6">
        <v>0.21</v>
      </c>
      <c r="D25" s="6">
        <v>9.7799999999999998E-2</v>
      </c>
    </row>
    <row r="26" spans="1:4">
      <c r="A26" s="3" t="s">
        <v>512</v>
      </c>
      <c r="B26" s="5">
        <v>0.20580000000000001</v>
      </c>
      <c r="C26" s="5">
        <v>0.1202</v>
      </c>
      <c r="D26" s="5">
        <v>9.4200000000000006E-2</v>
      </c>
    </row>
    <row r="27" spans="1:4">
      <c r="A27" s="3" t="s">
        <v>513</v>
      </c>
      <c r="B27" s="6">
        <v>0.54279999999999995</v>
      </c>
      <c r="C27" s="6">
        <v>0.39410000000000001</v>
      </c>
      <c r="D27" s="6">
        <v>0.37130000000000002</v>
      </c>
    </row>
    <row r="28" spans="1:4">
      <c r="A28" s="3" t="s">
        <v>514</v>
      </c>
      <c r="B28" s="5">
        <v>0.30459999999999998</v>
      </c>
      <c r="C28" s="5">
        <v>0.22559999999999999</v>
      </c>
      <c r="D28" s="5">
        <v>0.35730000000000001</v>
      </c>
    </row>
    <row r="29" spans="1:4">
      <c r="A29" s="3" t="s">
        <v>515</v>
      </c>
      <c r="B29" s="6"/>
      <c r="C29" s="6"/>
      <c r="D29" s="6"/>
    </row>
    <row r="30" spans="1:4">
      <c r="A30" s="3" t="s">
        <v>516</v>
      </c>
      <c r="B30" s="5">
        <v>-0.4269</v>
      </c>
      <c r="C30" s="5">
        <v>-0.4829</v>
      </c>
      <c r="D30" s="5">
        <v>-0.76359999999999995</v>
      </c>
    </row>
    <row r="31" spans="1:4">
      <c r="A31" s="3" t="s">
        <v>517</v>
      </c>
      <c r="B31" s="6">
        <v>2.4557000000000002</v>
      </c>
      <c r="C31" s="6">
        <v>2.4523999999999999</v>
      </c>
      <c r="D31" s="6">
        <v>2.2848999999999999</v>
      </c>
    </row>
    <row r="32" spans="1:4">
      <c r="A32" s="3" t="s">
        <v>518</v>
      </c>
      <c r="B32" s="5"/>
      <c r="C32" s="5"/>
      <c r="D32" s="5"/>
    </row>
    <row r="33" spans="1:4">
      <c r="A33" s="3" t="s">
        <v>519</v>
      </c>
      <c r="B33" s="6">
        <v>1.9710000000000001</v>
      </c>
      <c r="C33" s="6">
        <v>1.9362999999999999</v>
      </c>
      <c r="D33" s="6">
        <v>1.7727999999999999</v>
      </c>
    </row>
    <row r="34" spans="1:4">
      <c r="A34" s="3" t="s">
        <v>520</v>
      </c>
      <c r="B34" s="5"/>
      <c r="C34" s="5"/>
      <c r="D34" s="5"/>
    </row>
    <row r="35" spans="1:4">
      <c r="A35" s="3" t="s">
        <v>521</v>
      </c>
      <c r="B35" s="6">
        <v>-2.7621000000000002</v>
      </c>
      <c r="C35" s="6">
        <v>-4.1444000000000001</v>
      </c>
      <c r="D35" s="6">
        <v>-3.7888000000000002</v>
      </c>
    </row>
    <row r="36" spans="1:4">
      <c r="A36" s="3" t="s">
        <v>522</v>
      </c>
      <c r="B36" s="5">
        <v>0.17829999999999999</v>
      </c>
      <c r="C36" s="5">
        <v>0.19209999999999999</v>
      </c>
      <c r="D36" s="5">
        <v>0.17519999999999999</v>
      </c>
    </row>
    <row r="37" spans="1:4">
      <c r="A37" s="3" t="s">
        <v>523</v>
      </c>
      <c r="B37" s="6">
        <v>-20.700800000000001</v>
      </c>
      <c r="C37" s="6">
        <v>-13.9384</v>
      </c>
      <c r="D37" s="6">
        <v>-6.5834999999999999</v>
      </c>
    </row>
    <row r="38" spans="1:4">
      <c r="A38" s="3" t="s">
        <v>524</v>
      </c>
      <c r="B38" s="5">
        <v>0.41220000000000001</v>
      </c>
      <c r="C38" s="5">
        <v>0.4012</v>
      </c>
      <c r="D38" s="5">
        <v>6.8500000000000005E-2</v>
      </c>
    </row>
  </sheetData>
  <phoneticPr fontId="1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4"/>
  <sheetViews>
    <sheetView workbookViewId="0"/>
  </sheetViews>
  <sheetFormatPr baseColWidth="10" defaultColWidth="8.83203125" defaultRowHeight="14"/>
  <cols>
    <col min="1" max="1" width="123.6640625" bestFit="1" customWidth="1"/>
    <col min="2" max="2" width="27.5" bestFit="1" customWidth="1"/>
    <col min="3" max="4" width="12" bestFit="1" customWidth="1"/>
  </cols>
  <sheetData>
    <row r="1" spans="1:4">
      <c r="A1" t="s">
        <v>7</v>
      </c>
      <c r="B1" t="s">
        <v>1</v>
      </c>
    </row>
    <row r="2" spans="1:4">
      <c r="A2" t="s">
        <v>8</v>
      </c>
      <c r="B2" t="s">
        <v>40</v>
      </c>
    </row>
    <row r="3" spans="1:4">
      <c r="A3" t="s">
        <v>10</v>
      </c>
      <c r="B3" t="s">
        <v>41</v>
      </c>
    </row>
    <row r="4" spans="1:4">
      <c r="A4" t="s">
        <v>42</v>
      </c>
    </row>
    <row r="5" spans="1:4">
      <c r="A5" t="str">
        <f>[1]!WFR(B1,"2023:2025","Func=Rpt.HKGrowthCapability20","rptType=1","singleSeason=0","unit=1","currencyType=ORIG","order=RIGHT","rate=HISTORY","version=1","quarterindic=0","showcurrency=0","reportPeriod=1048","cols=3;rows=18")</f>
        <v xml:space="preserve">                                                                                                              </v>
      </c>
    </row>
    <row r="6" spans="1:4">
      <c r="A6" s="1" t="s">
        <v>525</v>
      </c>
      <c r="B6" s="1"/>
      <c r="C6" s="1"/>
      <c r="D6" s="1"/>
    </row>
    <row r="7" spans="1:4">
      <c r="A7" s="2" t="s">
        <v>44</v>
      </c>
      <c r="B7" s="4">
        <v>45291</v>
      </c>
      <c r="C7" s="4">
        <v>45657</v>
      </c>
      <c r="D7" s="4">
        <v>46022</v>
      </c>
    </row>
    <row r="8" spans="1:4">
      <c r="A8" s="3" t="s">
        <v>163</v>
      </c>
      <c r="B8" s="5" t="s">
        <v>81</v>
      </c>
      <c r="C8" s="5" t="s">
        <v>81</v>
      </c>
      <c r="D8" s="5" t="s">
        <v>81</v>
      </c>
    </row>
    <row r="9" spans="1:4">
      <c r="A9" s="3" t="s">
        <v>526</v>
      </c>
      <c r="B9" s="6"/>
      <c r="C9" s="6"/>
      <c r="D9" s="6"/>
    </row>
    <row r="10" spans="1:4">
      <c r="A10" s="3" t="s">
        <v>527</v>
      </c>
      <c r="B10" s="5">
        <v>-22.0779</v>
      </c>
      <c r="C10" s="5">
        <v>-15</v>
      </c>
      <c r="D10" s="5">
        <v>-33.333300000000001</v>
      </c>
    </row>
    <row r="11" spans="1:4">
      <c r="A11" s="3" t="s">
        <v>528</v>
      </c>
      <c r="B11" s="6">
        <v>-20.270299999999999</v>
      </c>
      <c r="C11" s="6">
        <v>-13.5593</v>
      </c>
      <c r="D11" s="6">
        <v>-35.2941</v>
      </c>
    </row>
    <row r="12" spans="1:4">
      <c r="A12" s="3" t="s">
        <v>529</v>
      </c>
      <c r="B12" s="5">
        <v>7.6280999999999999</v>
      </c>
      <c r="C12" s="5">
        <v>-23.145099999999999</v>
      </c>
      <c r="D12" s="5">
        <v>70.8934</v>
      </c>
    </row>
    <row r="13" spans="1:4">
      <c r="A13" s="3" t="s">
        <v>530</v>
      </c>
      <c r="B13" s="6">
        <v>15.4801</v>
      </c>
      <c r="C13" s="6">
        <v>2.8822999999999999</v>
      </c>
      <c r="D13" s="6">
        <v>5.0686999999999998</v>
      </c>
    </row>
    <row r="14" spans="1:4">
      <c r="A14" s="3" t="s">
        <v>531</v>
      </c>
      <c r="B14" s="5">
        <v>15.4801</v>
      </c>
      <c r="C14" s="5">
        <v>2.8822999999999999</v>
      </c>
      <c r="D14" s="5">
        <v>5.0686999999999998</v>
      </c>
    </row>
    <row r="15" spans="1:4">
      <c r="A15" s="3" t="s">
        <v>532</v>
      </c>
      <c r="B15" s="6">
        <v>-10.544</v>
      </c>
      <c r="C15" s="6">
        <v>-39.360999999999997</v>
      </c>
      <c r="D15" s="6">
        <v>-7.3758999999999997</v>
      </c>
    </row>
    <row r="16" spans="1:4">
      <c r="A16" s="3" t="s">
        <v>533</v>
      </c>
      <c r="B16" s="5">
        <v>-53.555700000000002</v>
      </c>
      <c r="C16" s="5">
        <v>13.3352</v>
      </c>
      <c r="D16" s="5">
        <v>-3.7894999999999999</v>
      </c>
    </row>
    <row r="17" spans="1:4">
      <c r="A17" s="3" t="s">
        <v>534</v>
      </c>
      <c r="B17" s="6">
        <v>-19.086400000000001</v>
      </c>
      <c r="C17" s="6">
        <v>-15.519600000000001</v>
      </c>
      <c r="D17" s="6">
        <v>-33.5274</v>
      </c>
    </row>
    <row r="18" spans="1:4">
      <c r="A18" s="3" t="s">
        <v>535</v>
      </c>
      <c r="B18" s="5">
        <v>42.916600000000003</v>
      </c>
      <c r="C18" s="5">
        <v>-53.2361</v>
      </c>
      <c r="D18" s="5">
        <v>-14.245699999999999</v>
      </c>
    </row>
    <row r="19" spans="1:4">
      <c r="A19" s="3" t="s">
        <v>536</v>
      </c>
      <c r="B19" s="6">
        <v>7.6563999999999997</v>
      </c>
      <c r="C19" s="6">
        <v>-23.104700000000001</v>
      </c>
      <c r="D19" s="6">
        <v>70.870400000000004</v>
      </c>
    </row>
    <row r="20" spans="1:4">
      <c r="A20" s="3" t="s">
        <v>537</v>
      </c>
      <c r="B20" s="5">
        <v>-3.6444999999999999</v>
      </c>
      <c r="C20" s="5">
        <v>-1.9169</v>
      </c>
      <c r="D20" s="5">
        <v>-2.2597999999999998</v>
      </c>
    </row>
    <row r="21" spans="1:4">
      <c r="A21" s="3" t="s">
        <v>538</v>
      </c>
      <c r="B21" s="6"/>
      <c r="C21" s="6"/>
      <c r="D21" s="6"/>
    </row>
    <row r="22" spans="1:4">
      <c r="A22" s="3" t="s">
        <v>539</v>
      </c>
      <c r="B22" s="5">
        <v>16.203700000000001</v>
      </c>
      <c r="C22" s="5">
        <v>3.6818</v>
      </c>
      <c r="D22" s="5">
        <v>0.49030000000000001</v>
      </c>
    </row>
    <row r="23" spans="1:4">
      <c r="A23" s="3" t="s">
        <v>540</v>
      </c>
      <c r="B23" s="6">
        <v>27.269200000000001</v>
      </c>
      <c r="C23" s="6">
        <v>4.3441000000000001</v>
      </c>
      <c r="D23" s="6">
        <v>2.2866</v>
      </c>
    </row>
    <row r="24" spans="1:4">
      <c r="A24" s="3" t="s">
        <v>541</v>
      </c>
      <c r="B24" s="5">
        <v>16.197399999999998</v>
      </c>
      <c r="C24" s="5">
        <v>3.6871</v>
      </c>
      <c r="D24" s="5">
        <v>0.51910000000000001</v>
      </c>
    </row>
  </sheetData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"/>
  <sheetViews>
    <sheetView workbookViewId="0"/>
  </sheetViews>
  <sheetFormatPr baseColWidth="10" defaultColWidth="8.83203125" defaultRowHeight="14"/>
  <cols>
    <col min="1" max="1" width="123.6640625" bestFit="1" customWidth="1"/>
    <col min="2" max="2" width="33.5" bestFit="1" customWidth="1"/>
    <col min="3" max="4" width="18.6640625" bestFit="1" customWidth="1"/>
  </cols>
  <sheetData>
    <row r="1" spans="1:4">
      <c r="A1" t="s">
        <v>7</v>
      </c>
      <c r="B1" t="s">
        <v>1</v>
      </c>
    </row>
    <row r="2" spans="1:4">
      <c r="A2" t="s">
        <v>8</v>
      </c>
      <c r="B2" t="s">
        <v>9</v>
      </c>
    </row>
    <row r="3" spans="1:4">
      <c r="A3" t="s">
        <v>10</v>
      </c>
      <c r="B3" t="s">
        <v>11</v>
      </c>
    </row>
    <row r="4" spans="1:4">
      <c r="A4" t="s">
        <v>12</v>
      </c>
    </row>
    <row r="5" spans="1:4">
      <c r="A5" t="str">
        <f>[1]!WFR(B1,"2023:2025","Func=Rpt.IS_GSD20","rptType=1","singleSeason=0","unit=1","currencyType=ORIG","order=RIGHT","rate=HISTORY","version=1","quarterindic=0","showcurrency=1","reportPeriod=1048","cols=3;rows=37")</f>
        <v xml:space="preserve">                                                                                                              </v>
      </c>
    </row>
    <row r="6" spans="1:4">
      <c r="A6" s="1" t="s">
        <v>43</v>
      </c>
      <c r="B6" s="1"/>
      <c r="C6" s="1"/>
      <c r="D6" s="1"/>
    </row>
    <row r="7" spans="1:4">
      <c r="A7" s="2" t="s">
        <v>44</v>
      </c>
      <c r="B7" s="4">
        <v>45291</v>
      </c>
      <c r="C7" s="4">
        <v>45657</v>
      </c>
      <c r="D7" s="4">
        <v>46022</v>
      </c>
    </row>
    <row r="8" spans="1:4">
      <c r="A8" s="3" t="s">
        <v>45</v>
      </c>
      <c r="B8" s="5" t="s">
        <v>81</v>
      </c>
      <c r="C8" s="5" t="s">
        <v>81</v>
      </c>
      <c r="D8" s="5" t="s">
        <v>81</v>
      </c>
    </row>
    <row r="9" spans="1:4">
      <c r="A9" s="3" t="s">
        <v>46</v>
      </c>
      <c r="B9" s="6" t="s">
        <v>82</v>
      </c>
      <c r="C9" s="6" t="s">
        <v>82</v>
      </c>
      <c r="D9" s="6" t="s">
        <v>82</v>
      </c>
    </row>
    <row r="10" spans="1:4">
      <c r="A10" s="3" t="s">
        <v>47</v>
      </c>
      <c r="B10" s="5">
        <v>1267175000</v>
      </c>
      <c r="C10" s="5">
        <v>1303699000</v>
      </c>
      <c r="D10" s="5">
        <v>1369779000</v>
      </c>
    </row>
    <row r="11" spans="1:4">
      <c r="A11" s="3" t="s">
        <v>48</v>
      </c>
      <c r="B11" s="6">
        <v>1267175000</v>
      </c>
      <c r="C11" s="6">
        <v>1303699000</v>
      </c>
      <c r="D11" s="6">
        <v>1369779000</v>
      </c>
    </row>
    <row r="12" spans="1:4">
      <c r="A12" s="3" t="s">
        <v>49</v>
      </c>
      <c r="B12" s="5"/>
      <c r="C12" s="5"/>
      <c r="D12" s="5"/>
    </row>
    <row r="13" spans="1:4">
      <c r="A13" s="3" t="s">
        <v>50</v>
      </c>
      <c r="B13" s="6">
        <v>984715000</v>
      </c>
      <c r="C13" s="6">
        <v>1132418000</v>
      </c>
      <c r="D13" s="6">
        <v>1225026000</v>
      </c>
    </row>
    <row r="14" spans="1:4">
      <c r="A14" s="3" t="s">
        <v>51</v>
      </c>
      <c r="B14" s="5">
        <v>271538000</v>
      </c>
      <c r="C14" s="5">
        <v>322264000</v>
      </c>
      <c r="D14" s="5">
        <v>350666000</v>
      </c>
    </row>
    <row r="15" spans="1:4">
      <c r="A15" s="3" t="s">
        <v>52</v>
      </c>
      <c r="B15" s="6">
        <v>713177000</v>
      </c>
      <c r="C15" s="6">
        <v>810154000</v>
      </c>
      <c r="D15" s="6">
        <v>874360000</v>
      </c>
    </row>
    <row r="16" spans="1:4">
      <c r="A16" s="3" t="s">
        <v>53</v>
      </c>
      <c r="B16" s="5">
        <v>282460000</v>
      </c>
      <c r="C16" s="5">
        <v>171281000</v>
      </c>
      <c r="D16" s="5">
        <v>144753000</v>
      </c>
    </row>
    <row r="17" spans="1:4">
      <c r="A17" s="3" t="s">
        <v>54</v>
      </c>
      <c r="B17" s="6">
        <v>8813000</v>
      </c>
      <c r="C17" s="6">
        <v>15211000</v>
      </c>
      <c r="D17" s="6">
        <v>25456000</v>
      </c>
    </row>
    <row r="18" spans="1:4">
      <c r="A18" s="3" t="s">
        <v>55</v>
      </c>
      <c r="B18" s="5">
        <v>722000</v>
      </c>
      <c r="C18" s="5">
        <v>1890000</v>
      </c>
      <c r="D18" s="5">
        <v>210000</v>
      </c>
    </row>
    <row r="19" spans="1:4">
      <c r="A19" s="3" t="s">
        <v>56</v>
      </c>
      <c r="B19" s="6">
        <v>-1962000</v>
      </c>
      <c r="C19" s="6">
        <v>-662000</v>
      </c>
      <c r="D19" s="6">
        <v>6199000</v>
      </c>
    </row>
    <row r="20" spans="1:4">
      <c r="A20" s="3" t="s">
        <v>57</v>
      </c>
      <c r="B20" s="5">
        <v>99305000</v>
      </c>
      <c r="C20" s="5">
        <v>15055000</v>
      </c>
      <c r="D20" s="5">
        <v>12364000</v>
      </c>
    </row>
    <row r="21" spans="1:4">
      <c r="A21" s="3" t="s">
        <v>58</v>
      </c>
      <c r="B21" s="6">
        <v>387894000</v>
      </c>
      <c r="C21" s="6">
        <v>198995000</v>
      </c>
      <c r="D21" s="6">
        <v>188562000</v>
      </c>
    </row>
    <row r="22" spans="1:4">
      <c r="A22" s="3" t="s">
        <v>59</v>
      </c>
      <c r="B22" s="5">
        <v>-212313000</v>
      </c>
      <c r="C22" s="5"/>
      <c r="D22" s="5">
        <v>2892000</v>
      </c>
    </row>
    <row r="23" spans="1:4">
      <c r="A23" s="3" t="s">
        <v>60</v>
      </c>
      <c r="B23" s="6">
        <v>175581000</v>
      </c>
      <c r="C23" s="6">
        <v>198995000</v>
      </c>
      <c r="D23" s="6">
        <v>191454000</v>
      </c>
    </row>
    <row r="24" spans="1:4">
      <c r="A24" s="3" t="s">
        <v>61</v>
      </c>
      <c r="B24" s="5">
        <v>68091000</v>
      </c>
      <c r="C24" s="5">
        <v>30504000</v>
      </c>
      <c r="D24" s="5">
        <v>79076000</v>
      </c>
    </row>
    <row r="25" spans="1:4">
      <c r="A25" s="3" t="s">
        <v>62</v>
      </c>
      <c r="B25" s="6">
        <v>-155752000</v>
      </c>
      <c r="C25" s="6">
        <v>-53897000</v>
      </c>
      <c r="D25" s="6">
        <v>-35449000</v>
      </c>
    </row>
    <row r="26" spans="1:4">
      <c r="A26" s="3" t="s">
        <v>63</v>
      </c>
      <c r="B26" s="5">
        <v>263242000</v>
      </c>
      <c r="C26" s="5">
        <v>222388000</v>
      </c>
      <c r="D26" s="5">
        <v>147827000</v>
      </c>
    </row>
    <row r="27" spans="1:4">
      <c r="A27" s="3" t="s">
        <v>64</v>
      </c>
      <c r="B27" s="6"/>
      <c r="C27" s="6"/>
      <c r="D27" s="6"/>
    </row>
    <row r="28" spans="1:4">
      <c r="A28" s="3" t="s">
        <v>65</v>
      </c>
      <c r="B28" s="5"/>
      <c r="C28" s="5"/>
      <c r="D28" s="5"/>
    </row>
    <row r="29" spans="1:4">
      <c r="A29" s="3" t="s">
        <v>66</v>
      </c>
      <c r="B29" s="6">
        <v>263242000</v>
      </c>
      <c r="C29" s="6">
        <v>222388000</v>
      </c>
      <c r="D29" s="6">
        <v>147827000</v>
      </c>
    </row>
    <row r="30" spans="1:4">
      <c r="A30" s="3" t="s">
        <v>67</v>
      </c>
      <c r="B30" s="5"/>
      <c r="C30" s="5"/>
      <c r="D30" s="5"/>
    </row>
    <row r="31" spans="1:4">
      <c r="A31" s="3" t="s">
        <v>68</v>
      </c>
      <c r="B31" s="6">
        <v>263242000</v>
      </c>
      <c r="C31" s="6">
        <v>222388000</v>
      </c>
      <c r="D31" s="6">
        <v>147827000</v>
      </c>
    </row>
    <row r="32" spans="1:4">
      <c r="A32" s="3" t="s">
        <v>69</v>
      </c>
      <c r="B32" s="5">
        <v>-115705000</v>
      </c>
      <c r="C32" s="5">
        <v>71443000</v>
      </c>
      <c r="D32" s="5">
        <v>142035000</v>
      </c>
    </row>
    <row r="33" spans="1:4">
      <c r="A33" s="3" t="s">
        <v>70</v>
      </c>
      <c r="B33" s="7" t="s">
        <v>83</v>
      </c>
      <c r="C33" s="7" t="s">
        <v>83</v>
      </c>
      <c r="D33" s="7" t="s">
        <v>83</v>
      </c>
    </row>
    <row r="34" spans="1:4">
      <c r="A34" s="3" t="s">
        <v>71</v>
      </c>
      <c r="B34" s="8" t="s">
        <v>83</v>
      </c>
      <c r="C34" s="8" t="s">
        <v>83</v>
      </c>
      <c r="D34" s="8" t="s">
        <v>83</v>
      </c>
    </row>
    <row r="35" spans="1:4">
      <c r="A35" s="3" t="s">
        <v>72</v>
      </c>
      <c r="B35" s="7">
        <v>1</v>
      </c>
      <c r="C35" s="7">
        <v>1</v>
      </c>
      <c r="D35" s="7">
        <v>1</v>
      </c>
    </row>
    <row r="36" spans="1:4">
      <c r="A36" s="3" t="s">
        <v>73</v>
      </c>
      <c r="B36" s="9" t="s">
        <v>84</v>
      </c>
      <c r="C36" s="9" t="s">
        <v>84</v>
      </c>
      <c r="D36" s="9" t="s">
        <v>84</v>
      </c>
    </row>
    <row r="37" spans="1:4">
      <c r="A37" s="3" t="s">
        <v>74</v>
      </c>
      <c r="B37" s="10">
        <v>44927</v>
      </c>
      <c r="C37" s="10">
        <v>45292</v>
      </c>
      <c r="D37" s="10">
        <v>45658</v>
      </c>
    </row>
    <row r="38" spans="1:4">
      <c r="A38" s="3" t="s">
        <v>75</v>
      </c>
      <c r="B38" s="9">
        <v>45291</v>
      </c>
      <c r="C38" s="9">
        <v>45657</v>
      </c>
      <c r="D38" s="9">
        <v>46022</v>
      </c>
    </row>
    <row r="39" spans="1:4">
      <c r="A39" s="3" t="s">
        <v>76</v>
      </c>
      <c r="B39" s="10" t="s">
        <v>85</v>
      </c>
      <c r="C39" s="10" t="s">
        <v>85</v>
      </c>
      <c r="D39" s="10" t="s">
        <v>85</v>
      </c>
    </row>
    <row r="40" spans="1:4">
      <c r="A40" s="3" t="s">
        <v>77</v>
      </c>
      <c r="B40" s="9">
        <v>45379</v>
      </c>
      <c r="C40" s="9">
        <v>45744</v>
      </c>
      <c r="D40" s="9">
        <v>46112</v>
      </c>
    </row>
    <row r="41" spans="1:4">
      <c r="A41" s="3" t="s">
        <v>78</v>
      </c>
      <c r="B41" s="10" t="s">
        <v>86</v>
      </c>
      <c r="C41" s="10" t="s">
        <v>86</v>
      </c>
      <c r="D41" s="10" t="s">
        <v>86</v>
      </c>
    </row>
    <row r="42" spans="1:4">
      <c r="A42" s="3" t="s">
        <v>79</v>
      </c>
      <c r="B42" s="9" t="s">
        <v>87</v>
      </c>
      <c r="C42" s="9" t="s">
        <v>87</v>
      </c>
      <c r="D42" s="9" t="s">
        <v>87</v>
      </c>
    </row>
    <row r="43" spans="1:4">
      <c r="A43" s="3" t="s">
        <v>80</v>
      </c>
      <c r="B43" s="10" t="s">
        <v>88</v>
      </c>
      <c r="C43" s="10" t="s">
        <v>88</v>
      </c>
      <c r="D43" s="10" t="s">
        <v>88</v>
      </c>
    </row>
  </sheetData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4"/>
  <sheetViews>
    <sheetView workbookViewId="0"/>
  </sheetViews>
  <sheetFormatPr baseColWidth="10" defaultColWidth="8.83203125" defaultRowHeight="14"/>
  <cols>
    <col min="1" max="1" width="123.6640625" bestFit="1" customWidth="1"/>
    <col min="2" max="2" width="37.6640625" bestFit="1" customWidth="1"/>
    <col min="3" max="4" width="18.6640625" bestFit="1" customWidth="1"/>
  </cols>
  <sheetData>
    <row r="1" spans="1:4">
      <c r="A1" t="s">
        <v>7</v>
      </c>
      <c r="B1" t="s">
        <v>1</v>
      </c>
    </row>
    <row r="2" spans="1:4">
      <c r="A2" t="s">
        <v>8</v>
      </c>
      <c r="B2" t="s">
        <v>13</v>
      </c>
    </row>
    <row r="3" spans="1:4">
      <c r="A3" t="s">
        <v>10</v>
      </c>
      <c r="B3" t="s">
        <v>14</v>
      </c>
    </row>
    <row r="4" spans="1:4">
      <c r="A4" t="s">
        <v>15</v>
      </c>
    </row>
    <row r="5" spans="1:4">
      <c r="A5" t="str">
        <f>[1]!WFR(B1,"2023:2025","Func=Rpt.BS_GSD20","rptType=1","singleSeason=0","unit=1","currencyType=ORIG","order=RIGHT","rate=HISTORY","version=1","quarterindic=0","showcurrency=1","reportPeriod=1048","cols=3;rows=58")</f>
        <v xml:space="preserve">                                                                                                              </v>
      </c>
    </row>
    <row r="6" spans="1:4">
      <c r="A6" s="1" t="s">
        <v>89</v>
      </c>
      <c r="B6" s="1"/>
      <c r="C6" s="1"/>
      <c r="D6" s="1"/>
    </row>
    <row r="7" spans="1:4">
      <c r="A7" s="2" t="s">
        <v>44</v>
      </c>
      <c r="B7" s="4">
        <v>45291</v>
      </c>
      <c r="C7" s="4">
        <v>45657</v>
      </c>
      <c r="D7" s="4">
        <v>46022</v>
      </c>
    </row>
    <row r="8" spans="1:4">
      <c r="A8" s="3" t="s">
        <v>45</v>
      </c>
      <c r="B8" s="5" t="s">
        <v>81</v>
      </c>
      <c r="C8" s="5" t="s">
        <v>81</v>
      </c>
      <c r="D8" s="5" t="s">
        <v>81</v>
      </c>
    </row>
    <row r="9" spans="1:4">
      <c r="A9" s="3" t="s">
        <v>46</v>
      </c>
      <c r="B9" s="6" t="s">
        <v>82</v>
      </c>
      <c r="C9" s="6" t="s">
        <v>82</v>
      </c>
      <c r="D9" s="6" t="s">
        <v>82</v>
      </c>
    </row>
    <row r="10" spans="1:4">
      <c r="A10" s="3" t="s">
        <v>90</v>
      </c>
      <c r="B10" s="5"/>
      <c r="C10" s="5"/>
      <c r="D10" s="5"/>
    </row>
    <row r="11" spans="1:4">
      <c r="A11" s="3" t="s">
        <v>91</v>
      </c>
      <c r="B11" s="6">
        <v>979312000</v>
      </c>
      <c r="C11" s="6">
        <v>665755000</v>
      </c>
      <c r="D11" s="6">
        <v>719315000</v>
      </c>
    </row>
    <row r="12" spans="1:4">
      <c r="A12" s="3" t="s">
        <v>92</v>
      </c>
      <c r="B12" s="5">
        <v>120000000</v>
      </c>
      <c r="C12" s="5">
        <v>311000000</v>
      </c>
      <c r="D12" s="5">
        <v>401000000</v>
      </c>
    </row>
    <row r="13" spans="1:4">
      <c r="A13" s="3" t="s">
        <v>93</v>
      </c>
      <c r="B13" s="6">
        <v>80000000</v>
      </c>
      <c r="C13" s="6">
        <v>205133000</v>
      </c>
      <c r="D13" s="6">
        <v>29783000</v>
      </c>
    </row>
    <row r="14" spans="1:4">
      <c r="A14" s="3" t="s">
        <v>94</v>
      </c>
      <c r="B14" s="5">
        <v>568226000</v>
      </c>
      <c r="C14" s="5">
        <v>614912000</v>
      </c>
      <c r="D14" s="5">
        <v>677177000</v>
      </c>
    </row>
    <row r="15" spans="1:4">
      <c r="A15" s="3" t="s">
        <v>95</v>
      </c>
      <c r="B15" s="6">
        <v>105185000</v>
      </c>
      <c r="C15" s="6">
        <v>136690000</v>
      </c>
      <c r="D15" s="6">
        <v>161797000</v>
      </c>
    </row>
    <row r="16" spans="1:4">
      <c r="A16" s="3" t="s">
        <v>96</v>
      </c>
      <c r="B16" s="5">
        <v>463041000</v>
      </c>
      <c r="C16" s="5">
        <v>478222000</v>
      </c>
      <c r="D16" s="5">
        <v>515380000</v>
      </c>
    </row>
    <row r="17" spans="1:4">
      <c r="A17" s="3" t="s">
        <v>97</v>
      </c>
      <c r="B17" s="6">
        <v>483605000</v>
      </c>
      <c r="C17" s="6">
        <v>532398000</v>
      </c>
      <c r="D17" s="6">
        <v>444903000</v>
      </c>
    </row>
    <row r="18" spans="1:4">
      <c r="A18" s="3" t="s">
        <v>98</v>
      </c>
      <c r="B18" s="5"/>
      <c r="C18" s="5">
        <v>4975000</v>
      </c>
      <c r="D18" s="5">
        <v>52956000</v>
      </c>
    </row>
    <row r="19" spans="1:4">
      <c r="A19" s="3" t="s">
        <v>99</v>
      </c>
      <c r="B19" s="6">
        <v>2231143000</v>
      </c>
      <c r="C19" s="6">
        <v>2334173000</v>
      </c>
      <c r="D19" s="6">
        <v>2325134000</v>
      </c>
    </row>
    <row r="20" spans="1:4">
      <c r="A20" s="3" t="s">
        <v>100</v>
      </c>
      <c r="B20" s="5"/>
      <c r="C20" s="5"/>
      <c r="D20" s="5"/>
    </row>
    <row r="21" spans="1:4">
      <c r="A21" s="3" t="s">
        <v>101</v>
      </c>
      <c r="B21" s="6">
        <v>833779000</v>
      </c>
      <c r="C21" s="6">
        <v>931036000</v>
      </c>
      <c r="D21" s="6">
        <v>921096000</v>
      </c>
    </row>
    <row r="22" spans="1:4">
      <c r="A22" s="3" t="s">
        <v>102</v>
      </c>
      <c r="B22" s="5">
        <v>46738000</v>
      </c>
      <c r="C22" s="5">
        <v>72692000</v>
      </c>
      <c r="D22" s="5">
        <v>106340000</v>
      </c>
    </row>
    <row r="23" spans="1:4">
      <c r="A23" s="3" t="s">
        <v>103</v>
      </c>
      <c r="B23" s="6"/>
      <c r="C23" s="6"/>
      <c r="D23" s="6"/>
    </row>
    <row r="24" spans="1:4">
      <c r="A24" s="3" t="s">
        <v>104</v>
      </c>
      <c r="B24" s="5"/>
      <c r="C24" s="5"/>
      <c r="D24" s="5"/>
    </row>
    <row r="25" spans="1:4">
      <c r="A25" s="3" t="s">
        <v>105</v>
      </c>
      <c r="B25" s="6">
        <v>757321000</v>
      </c>
      <c r="C25" s="6">
        <v>642242000</v>
      </c>
      <c r="D25" s="6">
        <v>689766000</v>
      </c>
    </row>
    <row r="26" spans="1:4">
      <c r="A26" s="3" t="s">
        <v>106</v>
      </c>
      <c r="B26" s="5">
        <v>665311000</v>
      </c>
      <c r="C26" s="5">
        <v>735363000</v>
      </c>
      <c r="D26" s="5">
        <v>787297000</v>
      </c>
    </row>
    <row r="27" spans="1:4">
      <c r="A27" s="3" t="s">
        <v>107</v>
      </c>
      <c r="B27" s="6">
        <v>42436000</v>
      </c>
      <c r="C27" s="6">
        <v>40766000</v>
      </c>
      <c r="D27" s="6">
        <v>39297000</v>
      </c>
    </row>
    <row r="28" spans="1:4">
      <c r="A28" s="3" t="s">
        <v>108</v>
      </c>
      <c r="B28" s="5">
        <v>119636000</v>
      </c>
      <c r="C28" s="5">
        <v>144106000</v>
      </c>
      <c r="D28" s="5">
        <v>143498000</v>
      </c>
    </row>
    <row r="29" spans="1:4">
      <c r="A29" s="3" t="s">
        <v>109</v>
      </c>
      <c r="B29" s="6">
        <v>2465221000</v>
      </c>
      <c r="C29" s="6">
        <v>2566205000</v>
      </c>
      <c r="D29" s="6">
        <v>2687294000</v>
      </c>
    </row>
    <row r="30" spans="1:4">
      <c r="A30" s="3" t="s">
        <v>110</v>
      </c>
      <c r="B30" s="5">
        <v>4696364000</v>
      </c>
      <c r="C30" s="5">
        <v>4900378000</v>
      </c>
      <c r="D30" s="5">
        <v>5012428000</v>
      </c>
    </row>
    <row r="31" spans="1:4">
      <c r="A31" s="3" t="s">
        <v>111</v>
      </c>
      <c r="B31" s="6"/>
      <c r="C31" s="6"/>
      <c r="D31" s="6"/>
    </row>
    <row r="32" spans="1:4">
      <c r="A32" s="3" t="s">
        <v>112</v>
      </c>
      <c r="B32" s="5">
        <v>124086000</v>
      </c>
      <c r="C32" s="5">
        <v>59543000</v>
      </c>
      <c r="D32" s="5">
        <v>84703000</v>
      </c>
    </row>
    <row r="33" spans="1:4">
      <c r="A33" s="3" t="s">
        <v>113</v>
      </c>
      <c r="B33" s="6">
        <v>59654000</v>
      </c>
      <c r="C33" s="6">
        <v>42406000</v>
      </c>
      <c r="D33" s="6">
        <v>40967000</v>
      </c>
    </row>
    <row r="34" spans="1:4">
      <c r="A34" s="3" t="s">
        <v>114</v>
      </c>
      <c r="B34" s="5"/>
      <c r="C34" s="5"/>
      <c r="D34" s="5">
        <v>576779000</v>
      </c>
    </row>
    <row r="35" spans="1:4">
      <c r="A35" s="3" t="s">
        <v>115</v>
      </c>
      <c r="B35" s="6"/>
      <c r="C35" s="6"/>
      <c r="D35" s="6"/>
    </row>
    <row r="36" spans="1:4">
      <c r="A36" s="3" t="s">
        <v>116</v>
      </c>
      <c r="B36" s="5">
        <v>586396000</v>
      </c>
      <c r="C36" s="5">
        <v>713689000</v>
      </c>
      <c r="D36" s="5">
        <v>776959000</v>
      </c>
    </row>
    <row r="37" spans="1:4">
      <c r="A37" s="3" t="s">
        <v>117</v>
      </c>
      <c r="B37" s="6">
        <v>770136000</v>
      </c>
      <c r="C37" s="6">
        <v>815638000</v>
      </c>
      <c r="D37" s="6">
        <v>1479408000</v>
      </c>
    </row>
    <row r="38" spans="1:4">
      <c r="A38" s="3" t="s">
        <v>118</v>
      </c>
      <c r="B38" s="5"/>
      <c r="C38" s="5"/>
      <c r="D38" s="5"/>
    </row>
    <row r="39" spans="1:4">
      <c r="A39" s="3" t="s">
        <v>119</v>
      </c>
      <c r="B39" s="6"/>
      <c r="C39" s="6"/>
      <c r="D39" s="6"/>
    </row>
    <row r="40" spans="1:4">
      <c r="A40" s="3" t="s">
        <v>120</v>
      </c>
      <c r="B40" s="5">
        <v>602258000</v>
      </c>
      <c r="C40" s="5">
        <v>609311000</v>
      </c>
      <c r="D40" s="5">
        <v>57912000</v>
      </c>
    </row>
    <row r="41" spans="1:4">
      <c r="A41" s="3" t="s">
        <v>121</v>
      </c>
      <c r="B41" s="6">
        <v>602258000</v>
      </c>
      <c r="C41" s="6">
        <v>609311000</v>
      </c>
      <c r="D41" s="6">
        <v>57912000</v>
      </c>
    </row>
    <row r="42" spans="1:4">
      <c r="A42" s="3" t="s">
        <v>122</v>
      </c>
      <c r="B42" s="5">
        <v>1372394000</v>
      </c>
      <c r="C42" s="5">
        <v>1424949000</v>
      </c>
      <c r="D42" s="5">
        <v>1537320000</v>
      </c>
    </row>
    <row r="43" spans="1:4">
      <c r="A43" s="3" t="s">
        <v>123</v>
      </c>
      <c r="B43" s="6"/>
      <c r="C43" s="6"/>
      <c r="D43" s="6"/>
    </row>
    <row r="44" spans="1:4">
      <c r="A44" s="3" t="s">
        <v>124</v>
      </c>
      <c r="B44" s="5"/>
      <c r="C44" s="5"/>
      <c r="D44" s="5"/>
    </row>
    <row r="45" spans="1:4">
      <c r="A45" s="3" t="s">
        <v>125</v>
      </c>
      <c r="B45" s="6">
        <v>37000</v>
      </c>
      <c r="C45" s="6">
        <v>37000</v>
      </c>
      <c r="D45" s="6">
        <v>37000</v>
      </c>
    </row>
    <row r="46" spans="1:4">
      <c r="A46" s="3" t="s">
        <v>126</v>
      </c>
      <c r="B46" s="5">
        <v>3367933000</v>
      </c>
      <c r="C46" s="5">
        <v>3492746000</v>
      </c>
      <c r="D46" s="5">
        <v>3509521000</v>
      </c>
    </row>
    <row r="47" spans="1:4">
      <c r="A47" s="3" t="s">
        <v>127</v>
      </c>
      <c r="B47" s="6"/>
      <c r="C47" s="6"/>
      <c r="D47" s="6"/>
    </row>
    <row r="48" spans="1:4">
      <c r="A48" s="3" t="s">
        <v>128</v>
      </c>
      <c r="B48" s="5">
        <v>2272000</v>
      </c>
      <c r="C48" s="5">
        <v>1724000</v>
      </c>
      <c r="D48" s="5">
        <v>3089000</v>
      </c>
    </row>
    <row r="49" spans="1:4">
      <c r="A49" s="3" t="s">
        <v>129</v>
      </c>
      <c r="B49" s="6">
        <v>3370242000</v>
      </c>
      <c r="C49" s="6">
        <v>3494507000</v>
      </c>
      <c r="D49" s="6">
        <v>3512647000</v>
      </c>
    </row>
    <row r="50" spans="1:4">
      <c r="A50" s="3" t="s">
        <v>130</v>
      </c>
      <c r="B50" s="5">
        <v>3370242000</v>
      </c>
      <c r="C50" s="5">
        <v>3494507000</v>
      </c>
      <c r="D50" s="5">
        <v>3512647000</v>
      </c>
    </row>
    <row r="51" spans="1:4">
      <c r="A51" s="3" t="s">
        <v>131</v>
      </c>
      <c r="B51" s="6">
        <v>-46272000</v>
      </c>
      <c r="C51" s="6">
        <v>-19078000</v>
      </c>
      <c r="D51" s="6">
        <v>-37539000</v>
      </c>
    </row>
    <row r="52" spans="1:4">
      <c r="A52" s="3" t="s">
        <v>132</v>
      </c>
      <c r="B52" s="5">
        <v>3323970000</v>
      </c>
      <c r="C52" s="5">
        <v>3475429000</v>
      </c>
      <c r="D52" s="5">
        <v>3475108000</v>
      </c>
    </row>
    <row r="53" spans="1:4">
      <c r="A53" s="3" t="s">
        <v>133</v>
      </c>
      <c r="B53" s="6">
        <v>4696364000</v>
      </c>
      <c r="C53" s="6">
        <v>4900378000</v>
      </c>
      <c r="D53" s="6">
        <v>5012428000</v>
      </c>
    </row>
    <row r="54" spans="1:4">
      <c r="A54" s="3" t="s">
        <v>70</v>
      </c>
      <c r="B54" s="8" t="s">
        <v>83</v>
      </c>
      <c r="C54" s="8" t="s">
        <v>83</v>
      </c>
      <c r="D54" s="8" t="s">
        <v>83</v>
      </c>
    </row>
    <row r="55" spans="1:4">
      <c r="A55" s="3" t="s">
        <v>71</v>
      </c>
      <c r="B55" s="7" t="s">
        <v>83</v>
      </c>
      <c r="C55" s="7" t="s">
        <v>83</v>
      </c>
      <c r="D55" s="7" t="s">
        <v>83</v>
      </c>
    </row>
    <row r="56" spans="1:4">
      <c r="A56" s="3" t="s">
        <v>72</v>
      </c>
      <c r="B56" s="8">
        <v>1</v>
      </c>
      <c r="C56" s="8">
        <v>1</v>
      </c>
      <c r="D56" s="8">
        <v>1</v>
      </c>
    </row>
    <row r="57" spans="1:4">
      <c r="A57" s="3" t="s">
        <v>73</v>
      </c>
      <c r="B57" s="10" t="s">
        <v>84</v>
      </c>
      <c r="C57" s="10" t="s">
        <v>84</v>
      </c>
      <c r="D57" s="10" t="s">
        <v>84</v>
      </c>
    </row>
    <row r="58" spans="1:4">
      <c r="A58" s="3" t="s">
        <v>74</v>
      </c>
      <c r="B58" s="9"/>
      <c r="C58" s="9"/>
      <c r="D58" s="9"/>
    </row>
    <row r="59" spans="1:4">
      <c r="A59" s="3" t="s">
        <v>75</v>
      </c>
      <c r="B59" s="10">
        <v>45291</v>
      </c>
      <c r="C59" s="10">
        <v>45657</v>
      </c>
      <c r="D59" s="10">
        <v>46022</v>
      </c>
    </row>
    <row r="60" spans="1:4">
      <c r="A60" s="3" t="s">
        <v>76</v>
      </c>
      <c r="B60" s="9"/>
      <c r="C60" s="9"/>
      <c r="D60" s="9"/>
    </row>
    <row r="61" spans="1:4">
      <c r="A61" s="3" t="s">
        <v>77</v>
      </c>
      <c r="B61" s="10">
        <v>45379</v>
      </c>
      <c r="C61" s="10">
        <v>45744</v>
      </c>
      <c r="D61" s="10">
        <v>46112</v>
      </c>
    </row>
    <row r="62" spans="1:4">
      <c r="A62" s="3" t="s">
        <v>78</v>
      </c>
      <c r="B62" s="9" t="s">
        <v>86</v>
      </c>
      <c r="C62" s="9" t="s">
        <v>86</v>
      </c>
      <c r="D62" s="9" t="s">
        <v>86</v>
      </c>
    </row>
    <row r="63" spans="1:4">
      <c r="A63" s="3" t="s">
        <v>79</v>
      </c>
      <c r="B63" s="10" t="s">
        <v>87</v>
      </c>
      <c r="C63" s="10" t="s">
        <v>87</v>
      </c>
      <c r="D63" s="10" t="s">
        <v>87</v>
      </c>
    </row>
    <row r="64" spans="1:4">
      <c r="A64" s="3" t="s">
        <v>80</v>
      </c>
      <c r="B64" s="9" t="s">
        <v>88</v>
      </c>
      <c r="C64" s="9" t="s">
        <v>88</v>
      </c>
      <c r="D64" s="9" t="s">
        <v>88</v>
      </c>
    </row>
  </sheetData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7"/>
  <sheetViews>
    <sheetView workbookViewId="0"/>
  </sheetViews>
  <sheetFormatPr baseColWidth="10" defaultColWidth="8.83203125" defaultRowHeight="14"/>
  <cols>
    <col min="1" max="1" width="123.6640625" bestFit="1" customWidth="1"/>
    <col min="2" max="2" width="52" bestFit="1" customWidth="1"/>
    <col min="3" max="4" width="17.5" bestFit="1" customWidth="1"/>
  </cols>
  <sheetData>
    <row r="1" spans="1:4">
      <c r="A1" t="s">
        <v>7</v>
      </c>
      <c r="B1" t="s">
        <v>1</v>
      </c>
    </row>
    <row r="2" spans="1:4">
      <c r="A2" t="s">
        <v>8</v>
      </c>
      <c r="B2" t="s">
        <v>16</v>
      </c>
    </row>
    <row r="3" spans="1:4">
      <c r="A3" t="s">
        <v>10</v>
      </c>
      <c r="B3" t="s">
        <v>17</v>
      </c>
    </row>
    <row r="4" spans="1:4">
      <c r="A4" t="s">
        <v>18</v>
      </c>
    </row>
    <row r="5" spans="1:4">
      <c r="A5" t="str">
        <f>[1]!WFR(B1,"2023:2025","Func=Rpt.CFS_GSD20","rptType=1","singleSeason=0","unit=1","currencyType=ORIG","order=RIGHT","rate=HISTORY","version=1","quarterindic=0","showcurrency=1","reportPeriod=1048","cols=3;rows=41")</f>
        <v xml:space="preserve">                                                                                                              </v>
      </c>
    </row>
    <row r="6" spans="1:4">
      <c r="A6" s="1" t="s">
        <v>134</v>
      </c>
      <c r="B6" s="1"/>
      <c r="C6" s="1"/>
      <c r="D6" s="1"/>
    </row>
    <row r="7" spans="1:4">
      <c r="A7" s="2" t="s">
        <v>44</v>
      </c>
      <c r="B7" s="4">
        <v>45291</v>
      </c>
      <c r="C7" s="4">
        <v>45657</v>
      </c>
      <c r="D7" s="4">
        <v>46022</v>
      </c>
    </row>
    <row r="8" spans="1:4">
      <c r="A8" s="3" t="s">
        <v>45</v>
      </c>
      <c r="B8" s="5" t="s">
        <v>81</v>
      </c>
      <c r="C8" s="5" t="s">
        <v>81</v>
      </c>
      <c r="D8" s="5" t="s">
        <v>81</v>
      </c>
    </row>
    <row r="9" spans="1:4">
      <c r="A9" s="3" t="s">
        <v>46</v>
      </c>
      <c r="B9" s="6" t="s">
        <v>82</v>
      </c>
      <c r="C9" s="6" t="s">
        <v>82</v>
      </c>
      <c r="D9" s="6" t="s">
        <v>82</v>
      </c>
    </row>
    <row r="10" spans="1:4">
      <c r="A10" s="3" t="s">
        <v>135</v>
      </c>
      <c r="B10" s="5"/>
      <c r="C10" s="5"/>
      <c r="D10" s="5"/>
    </row>
    <row r="11" spans="1:4">
      <c r="A11" s="3" t="s">
        <v>136</v>
      </c>
      <c r="B11" s="6">
        <v>263242000</v>
      </c>
      <c r="C11" s="6">
        <v>222388000</v>
      </c>
      <c r="D11" s="6">
        <v>147827000</v>
      </c>
    </row>
    <row r="12" spans="1:4">
      <c r="A12" s="3" t="s">
        <v>137</v>
      </c>
      <c r="B12" s="5">
        <v>77159000</v>
      </c>
      <c r="C12" s="5">
        <v>87996000</v>
      </c>
      <c r="D12" s="5">
        <v>103095000</v>
      </c>
    </row>
    <row r="13" spans="1:4">
      <c r="A13" s="3" t="s">
        <v>138</v>
      </c>
      <c r="B13" s="6">
        <v>-17856000</v>
      </c>
      <c r="C13" s="6">
        <v>-24231000</v>
      </c>
      <c r="D13" s="6">
        <v>123019000</v>
      </c>
    </row>
    <row r="14" spans="1:4">
      <c r="A14" s="3" t="s">
        <v>139</v>
      </c>
      <c r="B14" s="5">
        <v>95504000</v>
      </c>
      <c r="C14" s="5">
        <v>35307000</v>
      </c>
      <c r="D14" s="5">
        <v>175339000</v>
      </c>
    </row>
    <row r="15" spans="1:4">
      <c r="A15" s="3" t="s">
        <v>140</v>
      </c>
      <c r="B15" s="6">
        <v>418049000</v>
      </c>
      <c r="C15" s="6">
        <v>321460000</v>
      </c>
      <c r="D15" s="6">
        <v>549280000</v>
      </c>
    </row>
    <row r="16" spans="1:4">
      <c r="A16" s="3" t="s">
        <v>141</v>
      </c>
      <c r="B16" s="5"/>
      <c r="C16" s="5"/>
      <c r="D16" s="5"/>
    </row>
    <row r="17" spans="1:4">
      <c r="A17" s="3" t="s">
        <v>142</v>
      </c>
      <c r="B17" s="6">
        <v>552000</v>
      </c>
      <c r="C17" s="6">
        <v>443000</v>
      </c>
      <c r="D17" s="6">
        <v>2024000</v>
      </c>
    </row>
    <row r="18" spans="1:4">
      <c r="A18" s="3" t="s">
        <v>143</v>
      </c>
      <c r="B18" s="5">
        <v>292687000</v>
      </c>
      <c r="C18" s="5">
        <v>283001000</v>
      </c>
      <c r="D18" s="5">
        <v>150250000</v>
      </c>
    </row>
    <row r="19" spans="1:4">
      <c r="A19" s="3" t="s">
        <v>144</v>
      </c>
      <c r="B19" s="6"/>
      <c r="C19" s="6">
        <v>360000000</v>
      </c>
      <c r="D19" s="6">
        <v>600883000</v>
      </c>
    </row>
    <row r="20" spans="1:4">
      <c r="A20" s="3" t="s">
        <v>145</v>
      </c>
      <c r="B20" s="5">
        <v>190400000</v>
      </c>
      <c r="C20" s="5">
        <v>624883000</v>
      </c>
      <c r="D20" s="5">
        <v>562783000</v>
      </c>
    </row>
    <row r="21" spans="1:4">
      <c r="A21" s="3" t="s">
        <v>146</v>
      </c>
      <c r="B21" s="6">
        <v>28653000</v>
      </c>
      <c r="C21" s="6">
        <v>29906000</v>
      </c>
      <c r="D21" s="6">
        <v>-17252000</v>
      </c>
    </row>
    <row r="22" spans="1:4">
      <c r="A22" s="3" t="s">
        <v>147</v>
      </c>
      <c r="B22" s="5">
        <v>-453882000</v>
      </c>
      <c r="C22" s="5">
        <v>-517535000</v>
      </c>
      <c r="D22" s="5">
        <v>-127378000</v>
      </c>
    </row>
    <row r="23" spans="1:4">
      <c r="A23" s="3" t="s">
        <v>148</v>
      </c>
      <c r="B23" s="6"/>
      <c r="C23" s="6"/>
      <c r="D23" s="6"/>
    </row>
    <row r="24" spans="1:4">
      <c r="A24" s="3" t="s">
        <v>149</v>
      </c>
      <c r="B24" s="5"/>
      <c r="C24" s="5">
        <v>99000000</v>
      </c>
      <c r="D24" s="5"/>
    </row>
    <row r="25" spans="1:4">
      <c r="A25" s="3" t="s">
        <v>150</v>
      </c>
      <c r="B25" s="6">
        <v>9307000</v>
      </c>
      <c r="C25" s="6">
        <v>106073000</v>
      </c>
      <c r="D25" s="6">
        <v>4518000</v>
      </c>
    </row>
    <row r="26" spans="1:4">
      <c r="A26" s="3" t="s">
        <v>151</v>
      </c>
      <c r="B26" s="5">
        <v>5270000</v>
      </c>
      <c r="C26" s="5">
        <v>506000</v>
      </c>
      <c r="D26" s="5">
        <v>8081000</v>
      </c>
    </row>
    <row r="27" spans="1:4">
      <c r="A27" s="3" t="s">
        <v>152</v>
      </c>
      <c r="B27" s="6">
        <v>26032000</v>
      </c>
      <c r="C27" s="6">
        <v>146637000</v>
      </c>
      <c r="D27" s="6">
        <v>397132000</v>
      </c>
    </row>
    <row r="28" spans="1:4">
      <c r="A28" s="3" t="s">
        <v>153</v>
      </c>
      <c r="B28" s="5"/>
      <c r="C28" s="5"/>
      <c r="D28" s="5"/>
    </row>
    <row r="29" spans="1:4">
      <c r="A29" s="3" t="s">
        <v>154</v>
      </c>
      <c r="B29" s="6">
        <v>212778000</v>
      </c>
      <c r="C29" s="6">
        <v>36237000</v>
      </c>
      <c r="D29" s="6">
        <v>23790000</v>
      </c>
    </row>
    <row r="30" spans="1:4">
      <c r="A30" s="3" t="s">
        <v>155</v>
      </c>
      <c r="B30" s="5">
        <v>182709000</v>
      </c>
      <c r="C30" s="5">
        <v>-116967000</v>
      </c>
      <c r="D30" s="5">
        <v>-369779000</v>
      </c>
    </row>
    <row r="31" spans="1:4">
      <c r="A31" s="3" t="s">
        <v>156</v>
      </c>
      <c r="B31" s="6"/>
      <c r="C31" s="6"/>
      <c r="D31" s="6"/>
    </row>
    <row r="32" spans="1:4">
      <c r="A32" s="3" t="s">
        <v>157</v>
      </c>
      <c r="B32" s="5">
        <v>-1356000</v>
      </c>
      <c r="C32" s="5">
        <v>-515000</v>
      </c>
      <c r="D32" s="5">
        <v>1437000</v>
      </c>
    </row>
    <row r="33" spans="1:4">
      <c r="A33" s="3" t="s">
        <v>158</v>
      </c>
      <c r="B33" s="6"/>
      <c r="C33" s="6"/>
      <c r="D33" s="6"/>
    </row>
    <row r="34" spans="1:4">
      <c r="A34" s="3" t="s">
        <v>159</v>
      </c>
      <c r="B34" s="5">
        <v>145520000</v>
      </c>
      <c r="C34" s="5">
        <v>-313557000</v>
      </c>
      <c r="D34" s="5">
        <v>53560000</v>
      </c>
    </row>
    <row r="35" spans="1:4">
      <c r="A35" s="3" t="s">
        <v>160</v>
      </c>
      <c r="B35" s="6">
        <v>833792000</v>
      </c>
      <c r="C35" s="6">
        <v>979312000</v>
      </c>
      <c r="D35" s="6">
        <v>665755000</v>
      </c>
    </row>
    <row r="36" spans="1:4">
      <c r="A36" s="3" t="s">
        <v>161</v>
      </c>
      <c r="B36" s="5">
        <v>979312000</v>
      </c>
      <c r="C36" s="5">
        <v>665755000</v>
      </c>
      <c r="D36" s="5">
        <v>719315000</v>
      </c>
    </row>
    <row r="37" spans="1:4">
      <c r="A37" s="3" t="s">
        <v>70</v>
      </c>
      <c r="B37" s="7" t="s">
        <v>83</v>
      </c>
      <c r="C37" s="7" t="s">
        <v>83</v>
      </c>
      <c r="D37" s="7" t="s">
        <v>83</v>
      </c>
    </row>
    <row r="38" spans="1:4">
      <c r="A38" s="3" t="s">
        <v>71</v>
      </c>
      <c r="B38" s="8" t="s">
        <v>83</v>
      </c>
      <c r="C38" s="8" t="s">
        <v>83</v>
      </c>
      <c r="D38" s="8" t="s">
        <v>83</v>
      </c>
    </row>
    <row r="39" spans="1:4">
      <c r="A39" s="3" t="s">
        <v>72</v>
      </c>
      <c r="B39" s="7">
        <v>1</v>
      </c>
      <c r="C39" s="7">
        <v>1</v>
      </c>
      <c r="D39" s="7">
        <v>1</v>
      </c>
    </row>
    <row r="40" spans="1:4">
      <c r="A40" s="3" t="s">
        <v>73</v>
      </c>
      <c r="B40" s="9" t="s">
        <v>84</v>
      </c>
      <c r="C40" s="9" t="s">
        <v>84</v>
      </c>
      <c r="D40" s="9" t="s">
        <v>84</v>
      </c>
    </row>
    <row r="41" spans="1:4">
      <c r="A41" s="3" t="s">
        <v>74</v>
      </c>
      <c r="B41" s="10">
        <v>44927</v>
      </c>
      <c r="C41" s="10">
        <v>45292</v>
      </c>
      <c r="D41" s="10">
        <v>45658</v>
      </c>
    </row>
    <row r="42" spans="1:4">
      <c r="A42" s="3" t="s">
        <v>75</v>
      </c>
      <c r="B42" s="9">
        <v>45291</v>
      </c>
      <c r="C42" s="9">
        <v>45657</v>
      </c>
      <c r="D42" s="9">
        <v>46022</v>
      </c>
    </row>
    <row r="43" spans="1:4">
      <c r="A43" s="3" t="s">
        <v>76</v>
      </c>
      <c r="B43" s="10" t="s">
        <v>85</v>
      </c>
      <c r="C43" s="10" t="s">
        <v>85</v>
      </c>
      <c r="D43" s="10" t="s">
        <v>85</v>
      </c>
    </row>
    <row r="44" spans="1:4">
      <c r="A44" s="3" t="s">
        <v>77</v>
      </c>
      <c r="B44" s="9">
        <v>45379</v>
      </c>
      <c r="C44" s="9">
        <v>45744</v>
      </c>
      <c r="D44" s="9">
        <v>46112</v>
      </c>
    </row>
    <row r="45" spans="1:4">
      <c r="A45" s="3" t="s">
        <v>78</v>
      </c>
      <c r="B45" s="10" t="s">
        <v>86</v>
      </c>
      <c r="C45" s="10" t="s">
        <v>86</v>
      </c>
      <c r="D45" s="10" t="s">
        <v>86</v>
      </c>
    </row>
    <row r="46" spans="1:4">
      <c r="A46" s="3" t="s">
        <v>79</v>
      </c>
      <c r="B46" s="9" t="s">
        <v>87</v>
      </c>
      <c r="C46" s="9" t="s">
        <v>87</v>
      </c>
      <c r="D46" s="9" t="s">
        <v>87</v>
      </c>
    </row>
    <row r="47" spans="1:4">
      <c r="A47" s="3" t="s">
        <v>80</v>
      </c>
      <c r="B47" s="10" t="s">
        <v>88</v>
      </c>
      <c r="C47" s="10" t="s">
        <v>88</v>
      </c>
      <c r="D47" s="10" t="s">
        <v>88</v>
      </c>
    </row>
  </sheetData>
  <phoneticPr fontId="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8"/>
  <sheetViews>
    <sheetView workbookViewId="0"/>
  </sheetViews>
  <sheetFormatPr baseColWidth="10" defaultColWidth="8.83203125" defaultRowHeight="14"/>
  <cols>
    <col min="1" max="1" width="123.6640625" bestFit="1" customWidth="1"/>
    <col min="2" max="2" width="54" bestFit="1" customWidth="1"/>
    <col min="3" max="4" width="18.6640625" bestFit="1" customWidth="1"/>
  </cols>
  <sheetData>
    <row r="1" spans="1:4">
      <c r="A1" t="s">
        <v>7</v>
      </c>
      <c r="B1" t="s">
        <v>1</v>
      </c>
    </row>
    <row r="2" spans="1:4">
      <c r="A2" t="s">
        <v>8</v>
      </c>
      <c r="B2" t="s">
        <v>19</v>
      </c>
    </row>
    <row r="3" spans="1:4">
      <c r="A3" t="s">
        <v>10</v>
      </c>
      <c r="B3" t="s">
        <v>20</v>
      </c>
    </row>
    <row r="4" spans="1:4">
      <c r="A4" t="s">
        <v>21</v>
      </c>
    </row>
    <row r="5" spans="1:4">
      <c r="A5" t="str">
        <f>[1]!WFR(B1,"2023:2025","Func=Rpt.IS_ARD20","rptType=1","singleSeason=0","unit=1","currencyType=ORIG","order=RIGHT","rate=HISTORY","version=1","quarterindic=0","showcurrency=1","reportPeriod=1048","cols=3;rows=62")</f>
        <v xml:space="preserve">                                                                                                              </v>
      </c>
    </row>
    <row r="6" spans="1:4">
      <c r="A6" s="1" t="s">
        <v>162</v>
      </c>
      <c r="B6" s="1"/>
      <c r="C6" s="1"/>
      <c r="D6" s="1"/>
    </row>
    <row r="7" spans="1:4">
      <c r="A7" s="2" t="s">
        <v>44</v>
      </c>
      <c r="B7" s="4">
        <v>45291</v>
      </c>
      <c r="C7" s="4">
        <v>45657</v>
      </c>
      <c r="D7" s="4">
        <v>46022</v>
      </c>
    </row>
    <row r="8" spans="1:4">
      <c r="A8" s="3" t="s">
        <v>163</v>
      </c>
      <c r="B8" s="5" t="s">
        <v>81</v>
      </c>
      <c r="C8" s="5" t="s">
        <v>81</v>
      </c>
      <c r="D8" s="5" t="s">
        <v>81</v>
      </c>
    </row>
    <row r="9" spans="1:4">
      <c r="A9" s="3" t="s">
        <v>46</v>
      </c>
      <c r="B9" s="6" t="s">
        <v>82</v>
      </c>
      <c r="C9" s="6" t="s">
        <v>82</v>
      </c>
      <c r="D9" s="6" t="s">
        <v>82</v>
      </c>
    </row>
    <row r="10" spans="1:4">
      <c r="A10" s="3" t="s">
        <v>164</v>
      </c>
      <c r="B10" s="5">
        <v>1267175000</v>
      </c>
      <c r="C10" s="5">
        <v>1303699000</v>
      </c>
      <c r="D10" s="5">
        <v>1369779000</v>
      </c>
    </row>
    <row r="11" spans="1:4">
      <c r="A11" s="3" t="s">
        <v>51</v>
      </c>
      <c r="B11" s="6">
        <v>-271538000</v>
      </c>
      <c r="C11" s="6">
        <v>-322264000</v>
      </c>
      <c r="D11" s="6">
        <v>-350666000</v>
      </c>
    </row>
    <row r="12" spans="1:4">
      <c r="A12" s="3" t="s">
        <v>165</v>
      </c>
      <c r="B12" s="5">
        <v>995637000</v>
      </c>
      <c r="C12" s="5">
        <v>981435000</v>
      </c>
      <c r="D12" s="5">
        <v>1019113000</v>
      </c>
    </row>
    <row r="13" spans="1:4">
      <c r="A13" s="3" t="s">
        <v>166</v>
      </c>
      <c r="B13" s="6">
        <v>99305000</v>
      </c>
      <c r="C13" s="6">
        <v>15055000</v>
      </c>
      <c r="D13" s="6">
        <v>16569000</v>
      </c>
    </row>
    <row r="14" spans="1:4">
      <c r="A14" s="3" t="s">
        <v>167</v>
      </c>
      <c r="B14" s="5">
        <v>-265339000</v>
      </c>
      <c r="C14" s="5">
        <v>-339619000</v>
      </c>
      <c r="D14" s="5">
        <v>-401784000</v>
      </c>
    </row>
    <row r="15" spans="1:4">
      <c r="A15" s="3" t="s">
        <v>168</v>
      </c>
      <c r="B15" s="6">
        <v>-149251000</v>
      </c>
      <c r="C15" s="6">
        <v>-164583000</v>
      </c>
      <c r="D15" s="6">
        <v>-207238000</v>
      </c>
    </row>
    <row r="16" spans="1:4">
      <c r="A16" s="3" t="s">
        <v>169</v>
      </c>
      <c r="B16" s="5">
        <v>847000</v>
      </c>
      <c r="C16" s="5">
        <v>-3037000</v>
      </c>
      <c r="D16" s="5">
        <v>710000</v>
      </c>
    </row>
    <row r="17" spans="1:4">
      <c r="A17" s="3" t="s">
        <v>170</v>
      </c>
      <c r="B17" s="6">
        <v>-297921000</v>
      </c>
      <c r="C17" s="6">
        <v>-302915000</v>
      </c>
      <c r="D17" s="6">
        <v>-242657000</v>
      </c>
    </row>
    <row r="18" spans="1:4">
      <c r="A18" s="3" t="s">
        <v>171</v>
      </c>
      <c r="B18" s="5">
        <v>383278000</v>
      </c>
      <c r="C18" s="5">
        <v>186336000</v>
      </c>
      <c r="D18" s="5">
        <v>184713000</v>
      </c>
    </row>
    <row r="19" spans="1:4">
      <c r="A19" s="3" t="s">
        <v>172</v>
      </c>
      <c r="B19" s="6"/>
      <c r="C19" s="6"/>
      <c r="D19" s="6"/>
    </row>
    <row r="20" spans="1:4">
      <c r="A20" s="3" t="s">
        <v>173</v>
      </c>
      <c r="B20" s="5"/>
      <c r="C20" s="5"/>
      <c r="D20" s="5"/>
    </row>
    <row r="21" spans="1:4">
      <c r="A21" s="3" t="s">
        <v>174</v>
      </c>
      <c r="B21" s="6">
        <v>8091000</v>
      </c>
      <c r="C21" s="6">
        <v>13321000</v>
      </c>
      <c r="D21" s="6">
        <v>18995000</v>
      </c>
    </row>
    <row r="22" spans="1:4">
      <c r="A22" s="3" t="s">
        <v>175</v>
      </c>
      <c r="B22" s="5"/>
      <c r="C22" s="5"/>
      <c r="D22" s="5"/>
    </row>
    <row r="23" spans="1:4">
      <c r="A23" s="3" t="s">
        <v>176</v>
      </c>
      <c r="B23" s="6"/>
      <c r="C23" s="6"/>
      <c r="D23" s="6"/>
    </row>
    <row r="24" spans="1:4">
      <c r="A24" s="3" t="s">
        <v>177</v>
      </c>
      <c r="B24" s="5">
        <v>-1962000</v>
      </c>
      <c r="C24" s="5">
        <v>-662000</v>
      </c>
      <c r="D24" s="5">
        <v>6199000</v>
      </c>
    </row>
    <row r="25" spans="1:4">
      <c r="A25" s="3" t="s">
        <v>178</v>
      </c>
      <c r="B25" s="6">
        <v>-213826000</v>
      </c>
      <c r="C25" s="6"/>
      <c r="D25" s="6">
        <v>-18453000</v>
      </c>
    </row>
    <row r="26" spans="1:4">
      <c r="A26" s="3" t="s">
        <v>179</v>
      </c>
      <c r="B26" s="5"/>
      <c r="C26" s="5"/>
      <c r="D26" s="5"/>
    </row>
    <row r="27" spans="1:4">
      <c r="A27" s="3" t="s">
        <v>180</v>
      </c>
      <c r="B27" s="6"/>
      <c r="C27" s="6"/>
      <c r="D27" s="6"/>
    </row>
    <row r="28" spans="1:4">
      <c r="A28" s="3" t="s">
        <v>181</v>
      </c>
      <c r="B28" s="5"/>
      <c r="C28" s="5"/>
      <c r="D28" s="5"/>
    </row>
    <row r="29" spans="1:4">
      <c r="A29" s="3" t="s">
        <v>182</v>
      </c>
      <c r="B29" s="6"/>
      <c r="C29" s="6"/>
      <c r="D29" s="6"/>
    </row>
    <row r="30" spans="1:4">
      <c r="A30" s="3" t="s">
        <v>183</v>
      </c>
      <c r="B30" s="5"/>
      <c r="C30" s="5"/>
      <c r="D30" s="5"/>
    </row>
    <row r="31" spans="1:4">
      <c r="A31" s="3" t="s">
        <v>184</v>
      </c>
      <c r="B31" s="6"/>
      <c r="C31" s="6"/>
      <c r="D31" s="6"/>
    </row>
    <row r="32" spans="1:4">
      <c r="A32" s="3" t="s">
        <v>185</v>
      </c>
      <c r="B32" s="5">
        <v>175581000</v>
      </c>
      <c r="C32" s="5">
        <v>198995000</v>
      </c>
      <c r="D32" s="5">
        <v>191454000</v>
      </c>
    </row>
    <row r="33" spans="1:4">
      <c r="A33" s="3" t="s">
        <v>186</v>
      </c>
      <c r="B33" s="6"/>
      <c r="C33" s="6"/>
      <c r="D33" s="6"/>
    </row>
    <row r="34" spans="1:4">
      <c r="A34" s="3" t="s">
        <v>187</v>
      </c>
      <c r="B34" s="5">
        <v>175581000</v>
      </c>
      <c r="C34" s="5">
        <v>198995000</v>
      </c>
      <c r="D34" s="5">
        <v>191454000</v>
      </c>
    </row>
    <row r="35" spans="1:4">
      <c r="A35" s="3" t="s">
        <v>188</v>
      </c>
      <c r="B35" s="6">
        <v>175581000</v>
      </c>
      <c r="C35" s="6">
        <v>198995000</v>
      </c>
      <c r="D35" s="6">
        <v>191454000</v>
      </c>
    </row>
    <row r="36" spans="1:4">
      <c r="A36" s="3" t="s">
        <v>189</v>
      </c>
      <c r="B36" s="5"/>
      <c r="C36" s="5"/>
      <c r="D36" s="5"/>
    </row>
    <row r="37" spans="1:4">
      <c r="A37" s="3" t="s">
        <v>190</v>
      </c>
      <c r="B37" s="6"/>
      <c r="C37" s="6"/>
      <c r="D37" s="6"/>
    </row>
    <row r="38" spans="1:4">
      <c r="A38" s="3" t="s">
        <v>191</v>
      </c>
      <c r="B38" s="5"/>
      <c r="C38" s="5"/>
      <c r="D38" s="5"/>
    </row>
    <row r="39" spans="1:4">
      <c r="A39" s="3" t="s">
        <v>192</v>
      </c>
      <c r="B39" s="6">
        <v>175581000</v>
      </c>
      <c r="C39" s="6">
        <v>198995000</v>
      </c>
      <c r="D39" s="6">
        <v>191454000</v>
      </c>
    </row>
    <row r="40" spans="1:4">
      <c r="A40" s="3" t="s">
        <v>193</v>
      </c>
      <c r="B40" s="5">
        <v>-68091000</v>
      </c>
      <c r="C40" s="5">
        <v>-30504000</v>
      </c>
      <c r="D40" s="5">
        <v>-79076000</v>
      </c>
    </row>
    <row r="41" spans="1:4">
      <c r="A41" s="3" t="s">
        <v>194</v>
      </c>
      <c r="B41" s="6">
        <v>107490000</v>
      </c>
      <c r="C41" s="6">
        <v>168491000</v>
      </c>
      <c r="D41" s="6">
        <v>112378000</v>
      </c>
    </row>
    <row r="42" spans="1:4">
      <c r="A42" s="3" t="s">
        <v>195</v>
      </c>
      <c r="B42" s="5">
        <v>-223195000</v>
      </c>
      <c r="C42" s="5">
        <v>-97048000</v>
      </c>
      <c r="D42" s="5">
        <v>29657000</v>
      </c>
    </row>
    <row r="43" spans="1:4">
      <c r="A43" s="3" t="s">
        <v>196</v>
      </c>
      <c r="B43" s="6">
        <v>-1407000</v>
      </c>
      <c r="C43" s="6">
        <v>-548000</v>
      </c>
      <c r="D43" s="6">
        <v>1365000</v>
      </c>
    </row>
    <row r="44" spans="1:4">
      <c r="A44" s="3" t="s">
        <v>197</v>
      </c>
      <c r="B44" s="5"/>
      <c r="C44" s="5"/>
      <c r="D44" s="5"/>
    </row>
    <row r="45" spans="1:4">
      <c r="A45" s="3" t="s">
        <v>198</v>
      </c>
      <c r="B45" s="6">
        <v>-221788000</v>
      </c>
      <c r="C45" s="6">
        <v>-96500000</v>
      </c>
      <c r="D45" s="6">
        <v>28292000</v>
      </c>
    </row>
    <row r="46" spans="1:4">
      <c r="A46" s="3" t="s">
        <v>199</v>
      </c>
      <c r="B46" s="5"/>
      <c r="C46" s="5"/>
      <c r="D46" s="5"/>
    </row>
    <row r="47" spans="1:4">
      <c r="A47" s="3" t="s">
        <v>200</v>
      </c>
      <c r="B47" s="6"/>
      <c r="C47" s="6"/>
      <c r="D47" s="6"/>
    </row>
    <row r="48" spans="1:4">
      <c r="A48" s="3" t="s">
        <v>201</v>
      </c>
      <c r="B48" s="5">
        <v>263242000</v>
      </c>
      <c r="C48" s="5">
        <v>222388000</v>
      </c>
      <c r="D48" s="5">
        <v>147827000</v>
      </c>
    </row>
    <row r="49" spans="1:4">
      <c r="A49" s="3" t="s">
        <v>62</v>
      </c>
      <c r="B49" s="6">
        <v>-155752000</v>
      </c>
      <c r="C49" s="6">
        <v>-53897000</v>
      </c>
      <c r="D49" s="6">
        <v>-35449000</v>
      </c>
    </row>
    <row r="50" spans="1:4">
      <c r="A50" s="3" t="s">
        <v>202</v>
      </c>
      <c r="B50" s="5">
        <v>-115705000</v>
      </c>
      <c r="C50" s="5">
        <v>71443000</v>
      </c>
      <c r="D50" s="5">
        <v>142035000</v>
      </c>
    </row>
    <row r="51" spans="1:4">
      <c r="A51" s="3" t="s">
        <v>203</v>
      </c>
      <c r="B51" s="6">
        <v>40047000</v>
      </c>
      <c r="C51" s="6">
        <v>125340000</v>
      </c>
      <c r="D51" s="6">
        <v>177484000</v>
      </c>
    </row>
    <row r="52" spans="1:4">
      <c r="A52" s="3" t="s">
        <v>204</v>
      </c>
      <c r="B52" s="5">
        <v>-155752000</v>
      </c>
      <c r="C52" s="5">
        <v>-53897000</v>
      </c>
      <c r="D52" s="5">
        <v>-35449000</v>
      </c>
    </row>
    <row r="53" spans="1:4">
      <c r="A53" s="3" t="s">
        <v>205</v>
      </c>
      <c r="B53" s="6">
        <v>-77159000</v>
      </c>
      <c r="C53" s="6">
        <v>-87996000</v>
      </c>
      <c r="D53" s="6"/>
    </row>
    <row r="54" spans="1:4">
      <c r="A54" s="3" t="s">
        <v>206</v>
      </c>
      <c r="B54" s="5">
        <v>-42789000</v>
      </c>
      <c r="C54" s="5">
        <v>-57443000</v>
      </c>
      <c r="D54" s="5"/>
    </row>
    <row r="55" spans="1:4">
      <c r="A55" s="3" t="s">
        <v>207</v>
      </c>
      <c r="B55" s="6">
        <v>-8605000</v>
      </c>
      <c r="C55" s="6">
        <v>-9101000</v>
      </c>
      <c r="D55" s="6"/>
    </row>
    <row r="56" spans="1:4">
      <c r="A56" s="3" t="s">
        <v>208</v>
      </c>
      <c r="B56" s="5">
        <v>-11815000</v>
      </c>
      <c r="C56" s="5">
        <v>-8009000</v>
      </c>
      <c r="D56" s="5"/>
    </row>
    <row r="57" spans="1:4">
      <c r="A57" s="3" t="s">
        <v>209</v>
      </c>
      <c r="B57" s="6">
        <v>-13950000</v>
      </c>
      <c r="C57" s="6">
        <v>-13443000</v>
      </c>
      <c r="D57" s="6"/>
    </row>
    <row r="58" spans="1:4">
      <c r="A58" s="3" t="s">
        <v>210</v>
      </c>
      <c r="B58" s="5">
        <v>-379811000</v>
      </c>
      <c r="C58" s="5">
        <v>-467863000</v>
      </c>
      <c r="D58" s="5"/>
    </row>
    <row r="59" spans="1:4">
      <c r="A59" s="3" t="s">
        <v>70</v>
      </c>
      <c r="B59" s="7" t="s">
        <v>83</v>
      </c>
      <c r="C59" s="7" t="s">
        <v>83</v>
      </c>
      <c r="D59" s="7" t="s">
        <v>83</v>
      </c>
    </row>
    <row r="60" spans="1:4">
      <c r="A60" s="3" t="s">
        <v>71</v>
      </c>
      <c r="B60" s="8" t="s">
        <v>83</v>
      </c>
      <c r="C60" s="8" t="s">
        <v>83</v>
      </c>
      <c r="D60" s="8" t="s">
        <v>83</v>
      </c>
    </row>
    <row r="61" spans="1:4">
      <c r="A61" s="3" t="s">
        <v>72</v>
      </c>
      <c r="B61" s="7">
        <v>1</v>
      </c>
      <c r="C61" s="7">
        <v>1</v>
      </c>
      <c r="D61" s="7">
        <v>1</v>
      </c>
    </row>
    <row r="62" spans="1:4">
      <c r="A62" s="3" t="s">
        <v>73</v>
      </c>
      <c r="B62" s="9" t="s">
        <v>84</v>
      </c>
      <c r="C62" s="9" t="s">
        <v>84</v>
      </c>
      <c r="D62" s="9" t="s">
        <v>84</v>
      </c>
    </row>
    <row r="63" spans="1:4">
      <c r="A63" s="3" t="s">
        <v>74</v>
      </c>
      <c r="B63" s="10">
        <v>44927</v>
      </c>
      <c r="C63" s="10">
        <v>45292</v>
      </c>
      <c r="D63" s="10">
        <v>45658</v>
      </c>
    </row>
    <row r="64" spans="1:4">
      <c r="A64" s="3" t="s">
        <v>75</v>
      </c>
      <c r="B64" s="9">
        <v>45291</v>
      </c>
      <c r="C64" s="9">
        <v>45657</v>
      </c>
      <c r="D64" s="9">
        <v>46022</v>
      </c>
    </row>
    <row r="65" spans="1:4">
      <c r="A65" s="3" t="s">
        <v>76</v>
      </c>
      <c r="B65" s="10" t="s">
        <v>85</v>
      </c>
      <c r="C65" s="10" t="s">
        <v>85</v>
      </c>
      <c r="D65" s="10" t="s">
        <v>85</v>
      </c>
    </row>
    <row r="66" spans="1:4">
      <c r="A66" s="3" t="s">
        <v>77</v>
      </c>
      <c r="B66" s="9">
        <v>45379</v>
      </c>
      <c r="C66" s="9">
        <v>45744</v>
      </c>
      <c r="D66" s="9">
        <v>46112</v>
      </c>
    </row>
    <row r="67" spans="1:4">
      <c r="A67" s="3" t="s">
        <v>78</v>
      </c>
      <c r="B67" s="10" t="s">
        <v>86</v>
      </c>
      <c r="C67" s="10" t="s">
        <v>86</v>
      </c>
      <c r="D67" s="10" t="s">
        <v>86</v>
      </c>
    </row>
    <row r="68" spans="1:4">
      <c r="A68" s="3" t="s">
        <v>79</v>
      </c>
      <c r="B68" s="9" t="s">
        <v>87</v>
      </c>
      <c r="C68" s="9" t="s">
        <v>87</v>
      </c>
      <c r="D68" s="9" t="s">
        <v>87</v>
      </c>
    </row>
  </sheetData>
  <phoneticPr fontId="1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4"/>
  <sheetViews>
    <sheetView workbookViewId="0"/>
  </sheetViews>
  <sheetFormatPr baseColWidth="10" defaultColWidth="8.83203125" defaultRowHeight="14"/>
  <cols>
    <col min="1" max="1" width="123.6640625" bestFit="1" customWidth="1"/>
    <col min="2" max="2" width="31.5" bestFit="1" customWidth="1"/>
    <col min="3" max="4" width="18.6640625" bestFit="1" customWidth="1"/>
  </cols>
  <sheetData>
    <row r="1" spans="1:4">
      <c r="A1" t="s">
        <v>7</v>
      </c>
      <c r="B1" t="s">
        <v>1</v>
      </c>
    </row>
    <row r="2" spans="1:4">
      <c r="A2" t="s">
        <v>8</v>
      </c>
      <c r="B2" t="s">
        <v>22</v>
      </c>
    </row>
    <row r="3" spans="1:4">
      <c r="A3" t="s">
        <v>10</v>
      </c>
      <c r="B3" t="s">
        <v>23</v>
      </c>
    </row>
    <row r="4" spans="1:4">
      <c r="A4" t="s">
        <v>24</v>
      </c>
    </row>
    <row r="5" spans="1:4">
      <c r="A5" t="str">
        <f>[1]!WFR(B1,"2023:2025","Func=Rpt.BS_ARD20","rptType=1","singleSeason=0","unit=1","currencyType=ORIG","order=RIGHT","rate=HISTORY","version=1","quarterindic=0","showcurrency=1","reportPeriod=1048","cols=3;rows=78")</f>
        <v xml:space="preserve">                                                                                                              </v>
      </c>
    </row>
    <row r="6" spans="1:4">
      <c r="A6" s="1" t="s">
        <v>434</v>
      </c>
      <c r="B6" s="1"/>
      <c r="C6" s="1"/>
      <c r="D6" s="1"/>
    </row>
    <row r="7" spans="1:4">
      <c r="A7" s="2" t="s">
        <v>44</v>
      </c>
      <c r="B7" s="4">
        <v>45291</v>
      </c>
      <c r="C7" s="4">
        <v>45657</v>
      </c>
      <c r="D7" s="4">
        <v>46022</v>
      </c>
    </row>
    <row r="8" spans="1:4">
      <c r="A8" s="3" t="s">
        <v>163</v>
      </c>
      <c r="B8" s="5" t="s">
        <v>81</v>
      </c>
      <c r="C8" s="5" t="s">
        <v>81</v>
      </c>
      <c r="D8" s="5" t="s">
        <v>81</v>
      </c>
    </row>
    <row r="9" spans="1:4">
      <c r="A9" s="3" t="s">
        <v>46</v>
      </c>
      <c r="B9" s="6" t="s">
        <v>82</v>
      </c>
      <c r="C9" s="6" t="s">
        <v>82</v>
      </c>
      <c r="D9" s="6" t="s">
        <v>82</v>
      </c>
    </row>
    <row r="10" spans="1:4">
      <c r="A10" s="3" t="s">
        <v>109</v>
      </c>
      <c r="B10" s="5">
        <v>2465221000</v>
      </c>
      <c r="C10" s="5">
        <v>2566205000</v>
      </c>
      <c r="D10" s="5">
        <v>2687294000</v>
      </c>
    </row>
    <row r="11" spans="1:4">
      <c r="A11" s="3" t="s">
        <v>435</v>
      </c>
      <c r="B11" s="6">
        <v>833779000</v>
      </c>
      <c r="C11" s="6">
        <v>931036000</v>
      </c>
      <c r="D11" s="6">
        <v>921096000</v>
      </c>
    </row>
    <row r="12" spans="1:4">
      <c r="A12" s="3" t="s">
        <v>436</v>
      </c>
      <c r="B12" s="5"/>
      <c r="C12" s="5"/>
      <c r="D12" s="5"/>
    </row>
    <row r="13" spans="1:4">
      <c r="A13" s="3" t="s">
        <v>437</v>
      </c>
      <c r="B13" s="6">
        <v>51078000</v>
      </c>
      <c r="C13" s="6">
        <v>45468000</v>
      </c>
      <c r="D13" s="6">
        <v>47410000</v>
      </c>
    </row>
    <row r="14" spans="1:4">
      <c r="A14" s="3" t="s">
        <v>438</v>
      </c>
      <c r="B14" s="5">
        <v>272346000</v>
      </c>
      <c r="C14" s="5">
        <v>292994000</v>
      </c>
      <c r="D14" s="5">
        <v>290578000</v>
      </c>
    </row>
    <row r="15" spans="1:4">
      <c r="A15" s="3" t="s">
        <v>439</v>
      </c>
      <c r="B15" s="6">
        <v>656669000</v>
      </c>
      <c r="C15" s="6">
        <v>730661000</v>
      </c>
      <c r="D15" s="6">
        <v>779184000</v>
      </c>
    </row>
    <row r="16" spans="1:4">
      <c r="A16" s="3" t="s">
        <v>440</v>
      </c>
      <c r="B16" s="5">
        <v>160000000</v>
      </c>
      <c r="C16" s="5">
        <v>80000000</v>
      </c>
      <c r="D16" s="5"/>
    </row>
    <row r="17" spans="1:4">
      <c r="A17" s="3" t="s">
        <v>441</v>
      </c>
      <c r="B17" s="6">
        <v>36605000</v>
      </c>
      <c r="C17" s="6">
        <v>26964000</v>
      </c>
      <c r="D17" s="6">
        <v>17922000</v>
      </c>
    </row>
    <row r="18" spans="1:4">
      <c r="A18" s="3" t="s">
        <v>442</v>
      </c>
      <c r="B18" s="5"/>
      <c r="C18" s="5"/>
      <c r="D18" s="5"/>
    </row>
    <row r="19" spans="1:4">
      <c r="A19" s="3" t="s">
        <v>443</v>
      </c>
      <c r="B19" s="6">
        <v>83031000</v>
      </c>
      <c r="C19" s="6">
        <v>117142000</v>
      </c>
      <c r="D19" s="6">
        <v>125576000</v>
      </c>
    </row>
    <row r="20" spans="1:4">
      <c r="A20" s="3" t="s">
        <v>444</v>
      </c>
      <c r="B20" s="5">
        <v>46738000</v>
      </c>
      <c r="C20" s="5">
        <v>72692000</v>
      </c>
      <c r="D20" s="5">
        <v>106340000</v>
      </c>
    </row>
    <row r="21" spans="1:4">
      <c r="A21" s="3" t="s">
        <v>445</v>
      </c>
      <c r="B21" s="6"/>
      <c r="C21" s="6"/>
      <c r="D21" s="6">
        <v>45391000</v>
      </c>
    </row>
    <row r="22" spans="1:4">
      <c r="A22" s="3" t="s">
        <v>446</v>
      </c>
      <c r="B22" s="5">
        <v>211376000</v>
      </c>
      <c r="C22" s="5">
        <v>252149000</v>
      </c>
      <c r="D22" s="5">
        <v>353797000</v>
      </c>
    </row>
    <row r="23" spans="1:4">
      <c r="A23" s="3" t="s">
        <v>447</v>
      </c>
      <c r="B23" s="6"/>
      <c r="C23" s="6"/>
      <c r="D23" s="6"/>
    </row>
    <row r="24" spans="1:4">
      <c r="A24" s="3" t="s">
        <v>448</v>
      </c>
      <c r="B24" s="5">
        <v>113599000</v>
      </c>
      <c r="C24" s="5">
        <v>17099000</v>
      </c>
      <c r="D24" s="5"/>
    </row>
    <row r="25" spans="1:4">
      <c r="A25" s="3" t="s">
        <v>449</v>
      </c>
      <c r="B25" s="6"/>
      <c r="C25" s="6"/>
      <c r="D25" s="6"/>
    </row>
    <row r="26" spans="1:4">
      <c r="A26" s="3" t="s">
        <v>450</v>
      </c>
      <c r="B26" s="5"/>
      <c r="C26" s="5"/>
      <c r="D26" s="5"/>
    </row>
    <row r="27" spans="1:4">
      <c r="A27" s="3" t="s">
        <v>451</v>
      </c>
      <c r="B27" s="6"/>
      <c r="C27" s="6"/>
      <c r="D27" s="6"/>
    </row>
    <row r="28" spans="1:4">
      <c r="A28" s="3" t="s">
        <v>452</v>
      </c>
      <c r="B28" s="5"/>
      <c r="C28" s="5"/>
      <c r="D28" s="5"/>
    </row>
    <row r="29" spans="1:4">
      <c r="A29" s="3" t="s">
        <v>453</v>
      </c>
      <c r="B29" s="6"/>
      <c r="C29" s="6"/>
      <c r="D29" s="6"/>
    </row>
    <row r="30" spans="1:4">
      <c r="A30" s="3" t="s">
        <v>99</v>
      </c>
      <c r="B30" s="5">
        <v>2231143000</v>
      </c>
      <c r="C30" s="5">
        <v>2334173000</v>
      </c>
      <c r="D30" s="5">
        <v>2325134000</v>
      </c>
    </row>
    <row r="31" spans="1:4">
      <c r="A31" s="3" t="s">
        <v>97</v>
      </c>
      <c r="B31" s="6">
        <v>483605000</v>
      </c>
      <c r="C31" s="6">
        <v>532398000</v>
      </c>
      <c r="D31" s="6">
        <v>444903000</v>
      </c>
    </row>
    <row r="32" spans="1:4">
      <c r="A32" s="3" t="s">
        <v>454</v>
      </c>
      <c r="B32" s="5"/>
      <c r="C32" s="5"/>
      <c r="D32" s="5"/>
    </row>
    <row r="33" spans="1:4">
      <c r="A33" s="3" t="s">
        <v>455</v>
      </c>
      <c r="B33" s="6">
        <v>105185000</v>
      </c>
      <c r="C33" s="6">
        <v>136690000</v>
      </c>
      <c r="D33" s="6">
        <v>161797000</v>
      </c>
    </row>
    <row r="34" spans="1:4">
      <c r="A34" s="3" t="s">
        <v>456</v>
      </c>
      <c r="B34" s="5">
        <v>105185000</v>
      </c>
      <c r="C34" s="5">
        <v>136690000</v>
      </c>
      <c r="D34" s="5">
        <v>161797000</v>
      </c>
    </row>
    <row r="35" spans="1:4">
      <c r="A35" s="3" t="s">
        <v>457</v>
      </c>
      <c r="B35" s="6">
        <v>463041000</v>
      </c>
      <c r="C35" s="6">
        <v>478222000</v>
      </c>
      <c r="D35" s="6">
        <v>515380000</v>
      </c>
    </row>
    <row r="36" spans="1:4">
      <c r="A36" s="3" t="s">
        <v>458</v>
      </c>
      <c r="B36" s="5"/>
      <c r="C36" s="5"/>
      <c r="D36" s="5"/>
    </row>
    <row r="37" spans="1:4">
      <c r="A37" s="3" t="s">
        <v>459</v>
      </c>
      <c r="B37" s="6"/>
      <c r="C37" s="6">
        <v>4975000</v>
      </c>
      <c r="D37" s="6">
        <v>52956000</v>
      </c>
    </row>
    <row r="38" spans="1:4">
      <c r="A38" s="3" t="s">
        <v>460</v>
      </c>
      <c r="B38" s="5"/>
      <c r="C38" s="5"/>
      <c r="D38" s="5"/>
    </row>
    <row r="39" spans="1:4">
      <c r="A39" s="3" t="s">
        <v>461</v>
      </c>
      <c r="B39" s="6">
        <v>120000000</v>
      </c>
      <c r="C39" s="6">
        <v>311000000</v>
      </c>
      <c r="D39" s="6">
        <v>401000000</v>
      </c>
    </row>
    <row r="40" spans="1:4">
      <c r="A40" s="3" t="s">
        <v>462</v>
      </c>
      <c r="B40" s="5"/>
      <c r="C40" s="5"/>
      <c r="D40" s="5"/>
    </row>
    <row r="41" spans="1:4">
      <c r="A41" s="3" t="s">
        <v>463</v>
      </c>
      <c r="B41" s="6">
        <v>80000000</v>
      </c>
      <c r="C41" s="6">
        <v>205133000</v>
      </c>
      <c r="D41" s="6">
        <v>29783000</v>
      </c>
    </row>
    <row r="42" spans="1:4">
      <c r="A42" s="3" t="s">
        <v>464</v>
      </c>
      <c r="B42" s="5"/>
      <c r="C42" s="5"/>
      <c r="D42" s="5"/>
    </row>
    <row r="43" spans="1:4">
      <c r="A43" s="3" t="s">
        <v>465</v>
      </c>
      <c r="B43" s="6"/>
      <c r="C43" s="6"/>
      <c r="D43" s="6"/>
    </row>
    <row r="44" spans="1:4">
      <c r="A44" s="3" t="s">
        <v>466</v>
      </c>
      <c r="B44" s="5">
        <v>979312000</v>
      </c>
      <c r="C44" s="5">
        <v>665755000</v>
      </c>
      <c r="D44" s="5">
        <v>719315000</v>
      </c>
    </row>
    <row r="45" spans="1:4">
      <c r="A45" s="3" t="s">
        <v>467</v>
      </c>
      <c r="B45" s="6"/>
      <c r="C45" s="6"/>
      <c r="D45" s="6"/>
    </row>
    <row r="46" spans="1:4">
      <c r="A46" s="3" t="s">
        <v>117</v>
      </c>
      <c r="B46" s="5">
        <v>770136000</v>
      </c>
      <c r="C46" s="5">
        <v>815638000</v>
      </c>
      <c r="D46" s="5">
        <v>1479408000</v>
      </c>
    </row>
    <row r="47" spans="1:4">
      <c r="A47" s="3" t="s">
        <v>468</v>
      </c>
      <c r="B47" s="6">
        <v>710154000</v>
      </c>
      <c r="C47" s="6">
        <v>758212000</v>
      </c>
      <c r="D47" s="6">
        <v>841070000</v>
      </c>
    </row>
    <row r="48" spans="1:4">
      <c r="A48" s="3" t="s">
        <v>469</v>
      </c>
      <c r="B48" s="5"/>
      <c r="C48" s="5"/>
      <c r="D48" s="5"/>
    </row>
    <row r="49" spans="1:4">
      <c r="A49" s="3" t="s">
        <v>470</v>
      </c>
      <c r="B49" s="6">
        <v>45935000</v>
      </c>
      <c r="C49" s="6">
        <v>32204000</v>
      </c>
      <c r="D49" s="6">
        <v>26551000</v>
      </c>
    </row>
    <row r="50" spans="1:4">
      <c r="A50" s="3" t="s">
        <v>471</v>
      </c>
      <c r="B50" s="5">
        <v>7754000</v>
      </c>
      <c r="C50" s="5">
        <v>21435000</v>
      </c>
      <c r="D50" s="5">
        <v>31247000</v>
      </c>
    </row>
    <row r="51" spans="1:4">
      <c r="A51" s="3" t="s">
        <v>472</v>
      </c>
      <c r="B51" s="6"/>
      <c r="C51" s="6"/>
      <c r="D51" s="6"/>
    </row>
    <row r="52" spans="1:4">
      <c r="A52" s="3" t="s">
        <v>473</v>
      </c>
      <c r="B52" s="5">
        <v>6293000</v>
      </c>
      <c r="C52" s="5">
        <v>3787000</v>
      </c>
      <c r="D52" s="5">
        <v>3761000</v>
      </c>
    </row>
    <row r="53" spans="1:4">
      <c r="A53" s="3" t="s">
        <v>474</v>
      </c>
      <c r="B53" s="6"/>
      <c r="C53" s="6"/>
      <c r="D53" s="6">
        <v>576779000</v>
      </c>
    </row>
    <row r="54" spans="1:4">
      <c r="A54" s="3" t="s">
        <v>475</v>
      </c>
      <c r="B54" s="5"/>
      <c r="C54" s="5"/>
      <c r="D54" s="5"/>
    </row>
    <row r="55" spans="1:4">
      <c r="A55" s="3" t="s">
        <v>476</v>
      </c>
      <c r="B55" s="6"/>
      <c r="C55" s="6"/>
      <c r="D55" s="6"/>
    </row>
    <row r="56" spans="1:4">
      <c r="A56" s="3" t="s">
        <v>477</v>
      </c>
      <c r="B56" s="5"/>
      <c r="C56" s="5"/>
      <c r="D56" s="5"/>
    </row>
    <row r="57" spans="1:4">
      <c r="A57" s="3" t="s">
        <v>478</v>
      </c>
      <c r="B57" s="6">
        <v>1461007000</v>
      </c>
      <c r="C57" s="6">
        <v>1518535000</v>
      </c>
      <c r="D57" s="6">
        <v>845726000</v>
      </c>
    </row>
    <row r="58" spans="1:4">
      <c r="A58" s="3" t="s">
        <v>479</v>
      </c>
      <c r="B58" s="5">
        <v>3926228000</v>
      </c>
      <c r="C58" s="5">
        <v>4084740000</v>
      </c>
      <c r="D58" s="5">
        <v>3533020000</v>
      </c>
    </row>
    <row r="59" spans="1:4">
      <c r="A59" s="3" t="s">
        <v>121</v>
      </c>
      <c r="B59" s="6">
        <v>602258000</v>
      </c>
      <c r="C59" s="6">
        <v>609311000</v>
      </c>
      <c r="D59" s="6">
        <v>57912000</v>
      </c>
    </row>
    <row r="60" spans="1:4">
      <c r="A60" s="3" t="s">
        <v>480</v>
      </c>
      <c r="B60" s="5">
        <v>40929000</v>
      </c>
      <c r="C60" s="5">
        <v>49793000</v>
      </c>
      <c r="D60" s="5">
        <v>53636000</v>
      </c>
    </row>
    <row r="61" spans="1:4">
      <c r="A61" s="3" t="s">
        <v>481</v>
      </c>
      <c r="B61" s="6"/>
      <c r="C61" s="6"/>
      <c r="D61" s="6"/>
    </row>
    <row r="62" spans="1:4">
      <c r="A62" s="3" t="s">
        <v>482</v>
      </c>
      <c r="B62" s="5">
        <v>3003000</v>
      </c>
      <c r="C62" s="5">
        <v>1192000</v>
      </c>
      <c r="D62" s="5">
        <v>4276000</v>
      </c>
    </row>
    <row r="63" spans="1:4">
      <c r="A63" s="3" t="s">
        <v>483</v>
      </c>
      <c r="B63" s="6"/>
      <c r="C63" s="6"/>
      <c r="D63" s="6"/>
    </row>
    <row r="64" spans="1:4">
      <c r="A64" s="3" t="s">
        <v>484</v>
      </c>
      <c r="B64" s="5">
        <v>558326000</v>
      </c>
      <c r="C64" s="5">
        <v>558326000</v>
      </c>
      <c r="D64" s="5"/>
    </row>
    <row r="65" spans="1:4">
      <c r="A65" s="3" t="s">
        <v>485</v>
      </c>
      <c r="B65" s="6"/>
      <c r="C65" s="6"/>
      <c r="D65" s="6"/>
    </row>
    <row r="66" spans="1:4">
      <c r="A66" s="3" t="s">
        <v>486</v>
      </c>
      <c r="B66" s="5"/>
      <c r="C66" s="5"/>
      <c r="D66" s="5"/>
    </row>
    <row r="67" spans="1:4">
      <c r="A67" s="3" t="s">
        <v>487</v>
      </c>
      <c r="B67" s="6">
        <v>3323970000</v>
      </c>
      <c r="C67" s="6">
        <v>3475429000</v>
      </c>
      <c r="D67" s="6">
        <v>3475108000</v>
      </c>
    </row>
    <row r="68" spans="1:4">
      <c r="A68" s="3" t="s">
        <v>488</v>
      </c>
      <c r="B68" s="5">
        <v>3323970000</v>
      </c>
      <c r="C68" s="5">
        <v>3475429000</v>
      </c>
      <c r="D68" s="5">
        <v>3475108000</v>
      </c>
    </row>
    <row r="69" spans="1:4">
      <c r="A69" s="3" t="s">
        <v>489</v>
      </c>
      <c r="B69" s="6">
        <v>3370242000</v>
      </c>
      <c r="C69" s="6">
        <v>3494507000</v>
      </c>
      <c r="D69" s="6">
        <v>3512647000</v>
      </c>
    </row>
    <row r="70" spans="1:4">
      <c r="A70" s="3" t="s">
        <v>490</v>
      </c>
      <c r="B70" s="5">
        <v>37000</v>
      </c>
      <c r="C70" s="5">
        <v>37000</v>
      </c>
      <c r="D70" s="5">
        <v>37000</v>
      </c>
    </row>
    <row r="71" spans="1:4">
      <c r="A71" s="3" t="s">
        <v>491</v>
      </c>
      <c r="B71" s="6"/>
      <c r="C71" s="6"/>
      <c r="D71" s="6"/>
    </row>
    <row r="72" spans="1:4">
      <c r="A72" s="3" t="s">
        <v>492</v>
      </c>
      <c r="B72" s="5"/>
      <c r="C72" s="5"/>
      <c r="D72" s="5"/>
    </row>
    <row r="73" spans="1:4">
      <c r="A73" s="3" t="s">
        <v>493</v>
      </c>
      <c r="B73" s="6">
        <v>3370205000</v>
      </c>
      <c r="C73" s="6">
        <v>3494470000</v>
      </c>
      <c r="D73" s="6">
        <v>3512610000</v>
      </c>
    </row>
    <row r="74" spans="1:4">
      <c r="A74" s="3" t="s">
        <v>131</v>
      </c>
      <c r="B74" s="5">
        <v>-46272000</v>
      </c>
      <c r="C74" s="5">
        <v>-19078000</v>
      </c>
      <c r="D74" s="5">
        <v>-37539000</v>
      </c>
    </row>
    <row r="75" spans="1:4">
      <c r="A75" s="3" t="s">
        <v>70</v>
      </c>
      <c r="B75" s="7" t="s">
        <v>83</v>
      </c>
      <c r="C75" s="7" t="s">
        <v>83</v>
      </c>
      <c r="D75" s="7" t="s">
        <v>83</v>
      </c>
    </row>
    <row r="76" spans="1:4">
      <c r="A76" s="3" t="s">
        <v>71</v>
      </c>
      <c r="B76" s="8" t="s">
        <v>83</v>
      </c>
      <c r="C76" s="8" t="s">
        <v>83</v>
      </c>
      <c r="D76" s="8" t="s">
        <v>83</v>
      </c>
    </row>
    <row r="77" spans="1:4">
      <c r="A77" s="3" t="s">
        <v>72</v>
      </c>
      <c r="B77" s="7">
        <v>1</v>
      </c>
      <c r="C77" s="7">
        <v>1</v>
      </c>
      <c r="D77" s="7">
        <v>1</v>
      </c>
    </row>
    <row r="78" spans="1:4">
      <c r="A78" s="3" t="s">
        <v>73</v>
      </c>
      <c r="B78" s="9" t="s">
        <v>84</v>
      </c>
      <c r="C78" s="9" t="s">
        <v>84</v>
      </c>
      <c r="D78" s="9" t="s">
        <v>84</v>
      </c>
    </row>
    <row r="79" spans="1:4">
      <c r="A79" s="3" t="s">
        <v>74</v>
      </c>
      <c r="B79" s="10"/>
      <c r="C79" s="10"/>
      <c r="D79" s="10"/>
    </row>
    <row r="80" spans="1:4">
      <c r="A80" s="3" t="s">
        <v>75</v>
      </c>
      <c r="B80" s="9">
        <v>45291</v>
      </c>
      <c r="C80" s="9">
        <v>45657</v>
      </c>
      <c r="D80" s="9">
        <v>46022</v>
      </c>
    </row>
    <row r="81" spans="1:4">
      <c r="A81" s="3" t="s">
        <v>76</v>
      </c>
      <c r="B81" s="10"/>
      <c r="C81" s="10"/>
      <c r="D81" s="10"/>
    </row>
    <row r="82" spans="1:4">
      <c r="A82" s="3" t="s">
        <v>77</v>
      </c>
      <c r="B82" s="9">
        <v>45379</v>
      </c>
      <c r="C82" s="9">
        <v>45744</v>
      </c>
      <c r="D82" s="9">
        <v>46112</v>
      </c>
    </row>
    <row r="83" spans="1:4">
      <c r="A83" s="3" t="s">
        <v>78</v>
      </c>
      <c r="B83" s="10" t="s">
        <v>86</v>
      </c>
      <c r="C83" s="10" t="s">
        <v>86</v>
      </c>
      <c r="D83" s="10" t="s">
        <v>86</v>
      </c>
    </row>
    <row r="84" spans="1:4">
      <c r="A84" s="3" t="s">
        <v>79</v>
      </c>
      <c r="B84" s="9" t="s">
        <v>87</v>
      </c>
      <c r="C84" s="9" t="s">
        <v>87</v>
      </c>
      <c r="D84" s="9" t="s">
        <v>87</v>
      </c>
    </row>
  </sheetData>
  <phoneticPr fontId="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67"/>
  <sheetViews>
    <sheetView workbookViewId="0"/>
  </sheetViews>
  <sheetFormatPr baseColWidth="10" defaultColWidth="8.83203125" defaultRowHeight="14"/>
  <cols>
    <col min="1" max="1" width="163.83203125" bestFit="1" customWidth="1"/>
    <col min="2" max="2" width="27.33203125" bestFit="1" customWidth="1"/>
    <col min="3" max="4" width="17.5" bestFit="1" customWidth="1"/>
  </cols>
  <sheetData>
    <row r="1" spans="1:4">
      <c r="A1" t="s">
        <v>7</v>
      </c>
      <c r="B1" t="s">
        <v>1</v>
      </c>
    </row>
    <row r="2" spans="1:4">
      <c r="A2" t="s">
        <v>8</v>
      </c>
      <c r="B2" t="s">
        <v>25</v>
      </c>
    </row>
    <row r="3" spans="1:4">
      <c r="A3" t="s">
        <v>10</v>
      </c>
      <c r="B3" t="s">
        <v>26</v>
      </c>
    </row>
    <row r="4" spans="1:4">
      <c r="A4" t="s">
        <v>27</v>
      </c>
    </row>
    <row r="5" spans="1:4">
      <c r="A5" t="str">
        <f>[1]!WFR(B1,"2023:2025","Func=Rpt.CFS_ARD20","rptType=1","singleSeason=0","unit=1","currencyType=ORIG","order=RIGHT","rate=HISTORY","version=1","quarterindic=0","showcurrency=1","reportPeriod=1048","cols=3;rows=161")</f>
        <v xml:space="preserve">                                                                                                                                                  </v>
      </c>
    </row>
    <row r="6" spans="1:4">
      <c r="A6" s="1" t="s">
        <v>267</v>
      </c>
      <c r="B6" s="1"/>
      <c r="C6" s="1"/>
      <c r="D6" s="1"/>
    </row>
    <row r="7" spans="1:4">
      <c r="A7" s="2" t="s">
        <v>44</v>
      </c>
      <c r="B7" s="4">
        <v>45291</v>
      </c>
      <c r="C7" s="4">
        <v>45657</v>
      </c>
      <c r="D7" s="4">
        <v>46022</v>
      </c>
    </row>
    <row r="8" spans="1:4">
      <c r="A8" s="3" t="s">
        <v>163</v>
      </c>
      <c r="B8" s="5" t="s">
        <v>81</v>
      </c>
      <c r="C8" s="5" t="s">
        <v>81</v>
      </c>
      <c r="D8" s="5" t="s">
        <v>81</v>
      </c>
    </row>
    <row r="9" spans="1:4">
      <c r="A9" s="3" t="s">
        <v>46</v>
      </c>
      <c r="B9" s="6" t="s">
        <v>82</v>
      </c>
      <c r="C9" s="6" t="s">
        <v>82</v>
      </c>
      <c r="D9" s="6" t="s">
        <v>82</v>
      </c>
    </row>
    <row r="10" spans="1:4">
      <c r="A10" s="3" t="s">
        <v>268</v>
      </c>
      <c r="B10" s="5">
        <v>175581000</v>
      </c>
      <c r="C10" s="5">
        <v>198995000</v>
      </c>
      <c r="D10" s="5">
        <v>191454000</v>
      </c>
    </row>
    <row r="11" spans="1:4">
      <c r="A11" s="3" t="s">
        <v>269</v>
      </c>
      <c r="B11" s="6"/>
      <c r="C11" s="6"/>
      <c r="D11" s="6"/>
    </row>
    <row r="12" spans="1:4">
      <c r="A12" s="3" t="s">
        <v>270</v>
      </c>
      <c r="B12" s="5"/>
      <c r="C12" s="5"/>
      <c r="D12" s="5"/>
    </row>
    <row r="13" spans="1:4">
      <c r="A13" s="3" t="s">
        <v>271</v>
      </c>
      <c r="B13" s="6">
        <v>42789000</v>
      </c>
      <c r="C13" s="6">
        <v>57443000</v>
      </c>
      <c r="D13" s="6">
        <v>67537000</v>
      </c>
    </row>
    <row r="14" spans="1:4">
      <c r="A14" s="3" t="s">
        <v>272</v>
      </c>
      <c r="B14" s="5">
        <v>11815000</v>
      </c>
      <c r="C14" s="5">
        <v>8009000</v>
      </c>
      <c r="D14" s="5">
        <v>5680000</v>
      </c>
    </row>
    <row r="15" spans="1:4">
      <c r="A15" s="3" t="s">
        <v>273</v>
      </c>
      <c r="B15" s="6">
        <v>13950000</v>
      </c>
      <c r="C15" s="6">
        <v>13443000</v>
      </c>
      <c r="D15" s="6">
        <v>20431000</v>
      </c>
    </row>
    <row r="16" spans="1:4">
      <c r="A16" s="3" t="s">
        <v>274</v>
      </c>
      <c r="B16" s="5">
        <v>8605000</v>
      </c>
      <c r="C16" s="5">
        <v>9101000</v>
      </c>
      <c r="D16" s="5">
        <v>9447000</v>
      </c>
    </row>
    <row r="17" spans="1:4">
      <c r="A17" s="3" t="s">
        <v>275</v>
      </c>
      <c r="B17" s="6"/>
      <c r="C17" s="6"/>
      <c r="D17" s="6"/>
    </row>
    <row r="18" spans="1:4">
      <c r="A18" s="3" t="s">
        <v>276</v>
      </c>
      <c r="B18" s="5">
        <v>6265000</v>
      </c>
      <c r="C18" s="5">
        <v>12482000</v>
      </c>
      <c r="D18" s="5">
        <v>5636000</v>
      </c>
    </row>
    <row r="19" spans="1:4">
      <c r="A19" s="3" t="s">
        <v>277</v>
      </c>
      <c r="B19" s="6"/>
      <c r="C19" s="6"/>
      <c r="D19" s="6"/>
    </row>
    <row r="20" spans="1:4">
      <c r="A20" s="3" t="s">
        <v>278</v>
      </c>
      <c r="B20" s="5"/>
      <c r="C20" s="5"/>
      <c r="D20" s="5"/>
    </row>
    <row r="21" spans="1:4">
      <c r="A21" s="3" t="s">
        <v>279</v>
      </c>
      <c r="B21" s="6"/>
      <c r="C21" s="6"/>
      <c r="D21" s="6"/>
    </row>
    <row r="22" spans="1:4">
      <c r="A22" s="3" t="s">
        <v>280</v>
      </c>
      <c r="B22" s="5"/>
      <c r="C22" s="5"/>
      <c r="D22" s="5"/>
    </row>
    <row r="23" spans="1:4">
      <c r="A23" s="3" t="s">
        <v>281</v>
      </c>
      <c r="B23" s="6"/>
      <c r="C23" s="6"/>
      <c r="D23" s="6">
        <v>3258000</v>
      </c>
    </row>
    <row r="24" spans="1:4">
      <c r="A24" s="3" t="s">
        <v>282</v>
      </c>
      <c r="B24" s="5">
        <v>213826000</v>
      </c>
      <c r="C24" s="5"/>
      <c r="D24" s="5">
        <v>18453000</v>
      </c>
    </row>
    <row r="25" spans="1:4">
      <c r="A25" s="3" t="s">
        <v>283</v>
      </c>
      <c r="B25" s="6">
        <v>-847000</v>
      </c>
      <c r="C25" s="6">
        <v>3037000</v>
      </c>
      <c r="D25" s="6">
        <v>-710000</v>
      </c>
    </row>
    <row r="26" spans="1:4">
      <c r="A26" s="3" t="s">
        <v>284</v>
      </c>
      <c r="B26" s="5"/>
      <c r="C26" s="5"/>
      <c r="D26" s="5"/>
    </row>
    <row r="27" spans="1:4">
      <c r="A27" s="3" t="s">
        <v>285</v>
      </c>
      <c r="B27" s="6">
        <v>58000</v>
      </c>
      <c r="C27" s="6">
        <v>529000</v>
      </c>
      <c r="D27" s="6">
        <v>412000</v>
      </c>
    </row>
    <row r="28" spans="1:4">
      <c r="A28" s="3" t="s">
        <v>286</v>
      </c>
      <c r="B28" s="5">
        <v>-19937000</v>
      </c>
      <c r="C28" s="5">
        <v>-15460000</v>
      </c>
      <c r="D28" s="5">
        <v>-11016000</v>
      </c>
    </row>
    <row r="29" spans="1:4">
      <c r="A29" s="3" t="s">
        <v>287</v>
      </c>
      <c r="B29" s="6">
        <v>-8091000</v>
      </c>
      <c r="C29" s="6">
        <v>-13321000</v>
      </c>
      <c r="D29" s="6">
        <v>-18995000</v>
      </c>
    </row>
    <row r="30" spans="1:4">
      <c r="A30" s="3" t="s">
        <v>288</v>
      </c>
      <c r="B30" s="5"/>
      <c r="C30" s="5"/>
      <c r="D30" s="5"/>
    </row>
    <row r="31" spans="1:4">
      <c r="A31" s="3" t="s">
        <v>289</v>
      </c>
      <c r="B31" s="6"/>
      <c r="C31" s="6"/>
      <c r="D31" s="6"/>
    </row>
    <row r="32" spans="1:4">
      <c r="A32" s="3" t="s">
        <v>290</v>
      </c>
      <c r="B32" s="5"/>
      <c r="C32" s="5"/>
      <c r="D32" s="5"/>
    </row>
    <row r="33" spans="1:4">
      <c r="A33" s="3" t="s">
        <v>291</v>
      </c>
      <c r="B33" s="6">
        <v>-105000</v>
      </c>
      <c r="C33" s="6"/>
      <c r="D33" s="6"/>
    </row>
    <row r="34" spans="1:4">
      <c r="A34" s="3" t="s">
        <v>292</v>
      </c>
      <c r="B34" s="5"/>
      <c r="C34" s="5"/>
      <c r="D34" s="5"/>
    </row>
    <row r="35" spans="1:4">
      <c r="A35" s="3" t="s">
        <v>293</v>
      </c>
      <c r="B35" s="6"/>
      <c r="C35" s="6"/>
      <c r="D35" s="6"/>
    </row>
    <row r="36" spans="1:4">
      <c r="A36" s="3" t="s">
        <v>294</v>
      </c>
      <c r="B36" s="5"/>
      <c r="C36" s="5"/>
      <c r="D36" s="5"/>
    </row>
    <row r="37" spans="1:4">
      <c r="A37" s="3" t="s">
        <v>295</v>
      </c>
      <c r="B37" s="6">
        <v>-2548000</v>
      </c>
      <c r="C37" s="6">
        <v>-8426000</v>
      </c>
      <c r="D37" s="6"/>
    </row>
    <row r="38" spans="1:4">
      <c r="A38" s="3" t="s">
        <v>296</v>
      </c>
      <c r="B38" s="5">
        <v>-3970000</v>
      </c>
      <c r="C38" s="5">
        <v>-3358000</v>
      </c>
      <c r="D38" s="5">
        <v>-6251000</v>
      </c>
    </row>
    <row r="39" spans="1:4">
      <c r="A39" s="3" t="s">
        <v>297</v>
      </c>
      <c r="B39" s="6"/>
      <c r="C39" s="6"/>
      <c r="D39" s="6"/>
    </row>
    <row r="40" spans="1:4">
      <c r="A40" s="3" t="s">
        <v>298</v>
      </c>
      <c r="B40" s="5"/>
      <c r="C40" s="5"/>
      <c r="D40" s="5"/>
    </row>
    <row r="41" spans="1:4">
      <c r="A41" s="3" t="s">
        <v>299</v>
      </c>
      <c r="B41" s="6">
        <v>112835000</v>
      </c>
      <c r="C41" s="6">
        <v>133375000</v>
      </c>
      <c r="D41" s="6">
        <v>223289000</v>
      </c>
    </row>
    <row r="42" spans="1:4">
      <c r="A42" s="3" t="s">
        <v>300</v>
      </c>
      <c r="B42" s="5"/>
      <c r="C42" s="5"/>
      <c r="D42" s="5"/>
    </row>
    <row r="43" spans="1:4">
      <c r="A43" s="3" t="s">
        <v>301</v>
      </c>
      <c r="B43" s="6"/>
      <c r="C43" s="6"/>
      <c r="D43" s="6"/>
    </row>
    <row r="44" spans="1:4">
      <c r="A44" s="3" t="s">
        <v>302</v>
      </c>
      <c r="B44" s="5"/>
      <c r="C44" s="5">
        <v>5000</v>
      </c>
      <c r="D44" s="5"/>
    </row>
    <row r="45" spans="1:4">
      <c r="A45" s="3" t="s">
        <v>303</v>
      </c>
      <c r="B45" s="6"/>
      <c r="C45" s="6">
        <v>65971000</v>
      </c>
      <c r="D45" s="6">
        <v>18646000</v>
      </c>
    </row>
    <row r="46" spans="1:4">
      <c r="A46" s="3" t="s">
        <v>304</v>
      </c>
      <c r="B46" s="5">
        <v>1962000</v>
      </c>
      <c r="C46" s="5">
        <v>662000</v>
      </c>
      <c r="D46" s="5">
        <v>-6199000</v>
      </c>
    </row>
    <row r="47" spans="1:4">
      <c r="A47" s="3" t="s">
        <v>305</v>
      </c>
      <c r="B47" s="6"/>
      <c r="C47" s="6"/>
      <c r="D47" s="6"/>
    </row>
    <row r="48" spans="1:4">
      <c r="A48" s="3" t="s">
        <v>306</v>
      </c>
      <c r="B48" s="5"/>
      <c r="C48" s="5"/>
      <c r="D48" s="5"/>
    </row>
    <row r="49" spans="1:4">
      <c r="A49" s="3" t="s">
        <v>307</v>
      </c>
      <c r="B49" s="6"/>
      <c r="C49" s="6"/>
      <c r="D49" s="6"/>
    </row>
    <row r="50" spans="1:4">
      <c r="A50" s="3" t="s">
        <v>308</v>
      </c>
      <c r="B50" s="5">
        <v>-31411000</v>
      </c>
      <c r="C50" s="5">
        <v>-38450000</v>
      </c>
      <c r="D50" s="5">
        <v>-6298000</v>
      </c>
    </row>
    <row r="51" spans="1:4">
      <c r="A51" s="3" t="s">
        <v>309</v>
      </c>
      <c r="B51" s="6"/>
      <c r="C51" s="6"/>
      <c r="D51" s="6">
        <v>4650000</v>
      </c>
    </row>
    <row r="52" spans="1:4">
      <c r="A52" s="3" t="s">
        <v>310</v>
      </c>
      <c r="B52" s="5"/>
      <c r="C52" s="5"/>
      <c r="D52" s="5"/>
    </row>
    <row r="53" spans="1:4">
      <c r="A53" s="3" t="s">
        <v>311</v>
      </c>
      <c r="B53" s="6">
        <v>-4459000</v>
      </c>
      <c r="C53" s="6"/>
      <c r="D53" s="6"/>
    </row>
    <row r="54" spans="1:4">
      <c r="A54" s="3" t="s">
        <v>312</v>
      </c>
      <c r="B54" s="5"/>
      <c r="C54" s="5"/>
      <c r="D54" s="5"/>
    </row>
    <row r="55" spans="1:4">
      <c r="A55" s="3" t="s">
        <v>313</v>
      </c>
      <c r="B55" s="6"/>
      <c r="C55" s="6"/>
      <c r="D55" s="6"/>
    </row>
    <row r="56" spans="1:4">
      <c r="A56" s="3" t="s">
        <v>314</v>
      </c>
      <c r="B56" s="5"/>
      <c r="C56" s="5"/>
      <c r="D56" s="5"/>
    </row>
    <row r="57" spans="1:4">
      <c r="A57" s="3" t="s">
        <v>315</v>
      </c>
      <c r="B57" s="6">
        <v>516318000</v>
      </c>
      <c r="C57" s="6">
        <v>424037000</v>
      </c>
      <c r="D57" s="6">
        <v>519424000</v>
      </c>
    </row>
    <row r="58" spans="1:4">
      <c r="A58" s="3" t="s">
        <v>316</v>
      </c>
      <c r="B58" s="5">
        <v>98971000</v>
      </c>
      <c r="C58" s="5">
        <v>31855000</v>
      </c>
      <c r="D58" s="5">
        <v>-4186000</v>
      </c>
    </row>
    <row r="59" spans="1:4">
      <c r="A59" s="3" t="s">
        <v>317</v>
      </c>
      <c r="B59" s="6">
        <v>98971000</v>
      </c>
      <c r="C59" s="6">
        <v>31855000</v>
      </c>
      <c r="D59" s="6">
        <v>-4186000</v>
      </c>
    </row>
    <row r="60" spans="1:4">
      <c r="A60" s="3" t="s">
        <v>318</v>
      </c>
      <c r="B60" s="5">
        <v>-248464000</v>
      </c>
      <c r="C60" s="5">
        <v>-61275000</v>
      </c>
      <c r="D60" s="5">
        <v>81859000</v>
      </c>
    </row>
    <row r="61" spans="1:4">
      <c r="A61" s="3" t="s">
        <v>319</v>
      </c>
      <c r="B61" s="6">
        <v>5337000</v>
      </c>
      <c r="C61" s="6">
        <v>-10397000</v>
      </c>
      <c r="D61" s="6">
        <v>22228000</v>
      </c>
    </row>
    <row r="62" spans="1:4">
      <c r="A62" s="3" t="s">
        <v>320</v>
      </c>
      <c r="B62" s="5">
        <v>119144000</v>
      </c>
      <c r="C62" s="5">
        <v>-2167000</v>
      </c>
      <c r="D62" s="5">
        <v>8331000</v>
      </c>
    </row>
    <row r="63" spans="1:4">
      <c r="A63" s="3" t="s">
        <v>321</v>
      </c>
      <c r="B63" s="6">
        <v>-2274000</v>
      </c>
      <c r="C63" s="6">
        <v>13681000</v>
      </c>
      <c r="D63" s="6">
        <v>9812000</v>
      </c>
    </row>
    <row r="64" spans="1:4">
      <c r="A64" s="3" t="s">
        <v>322</v>
      </c>
      <c r="B64" s="5">
        <v>9430000</v>
      </c>
      <c r="C64" s="5">
        <v>9043000</v>
      </c>
      <c r="D64" s="5"/>
    </row>
    <row r="65" spans="1:4">
      <c r="A65" s="3" t="s">
        <v>323</v>
      </c>
      <c r="B65" s="6"/>
      <c r="C65" s="6">
        <v>-4971000</v>
      </c>
      <c r="D65" s="6">
        <v>4975000</v>
      </c>
    </row>
    <row r="66" spans="1:4">
      <c r="A66" s="3" t="s">
        <v>324</v>
      </c>
      <c r="B66" s="5">
        <v>498462000</v>
      </c>
      <c r="C66" s="5">
        <v>399806000</v>
      </c>
      <c r="D66" s="5">
        <v>642443000</v>
      </c>
    </row>
    <row r="67" spans="1:4">
      <c r="A67" s="3" t="s">
        <v>325</v>
      </c>
      <c r="B67" s="6">
        <v>-80413000</v>
      </c>
      <c r="C67" s="6">
        <v>-78346000</v>
      </c>
      <c r="D67" s="6">
        <v>-93163000</v>
      </c>
    </row>
    <row r="68" spans="1:4">
      <c r="A68" s="3" t="s">
        <v>326</v>
      </c>
      <c r="B68" s="5">
        <v>418049000</v>
      </c>
      <c r="C68" s="5">
        <v>321460000</v>
      </c>
      <c r="D68" s="5">
        <v>549280000</v>
      </c>
    </row>
    <row r="69" spans="1:4">
      <c r="A69" s="3" t="s">
        <v>327</v>
      </c>
      <c r="B69" s="6">
        <v>8813000</v>
      </c>
      <c r="C69" s="6">
        <v>15211000</v>
      </c>
      <c r="D69" s="6">
        <v>19205000</v>
      </c>
    </row>
    <row r="70" spans="1:4">
      <c r="A70" s="3" t="s">
        <v>328</v>
      </c>
      <c r="B70" s="5"/>
      <c r="C70" s="5"/>
      <c r="D70" s="5"/>
    </row>
    <row r="71" spans="1:4">
      <c r="A71" s="3" t="s">
        <v>329</v>
      </c>
      <c r="B71" s="6"/>
      <c r="C71" s="6"/>
      <c r="D71" s="6"/>
    </row>
    <row r="72" spans="1:4">
      <c r="A72" s="3" t="s">
        <v>330</v>
      </c>
      <c r="B72" s="5">
        <v>-170000000</v>
      </c>
      <c r="C72" s="5">
        <v>-311000000</v>
      </c>
      <c r="D72" s="5">
        <v>-501000000</v>
      </c>
    </row>
    <row r="73" spans="1:4">
      <c r="A73" s="3" t="s">
        <v>331</v>
      </c>
      <c r="B73" s="6"/>
      <c r="C73" s="6">
        <v>120000000</v>
      </c>
      <c r="D73" s="6">
        <v>311000000</v>
      </c>
    </row>
    <row r="74" spans="1:4">
      <c r="A74" s="3" t="s">
        <v>332</v>
      </c>
      <c r="B74" s="5"/>
      <c r="C74" s="5"/>
      <c r="D74" s="5"/>
    </row>
    <row r="75" spans="1:4">
      <c r="A75" s="3" t="s">
        <v>333</v>
      </c>
      <c r="B75" s="6">
        <v>-200831000</v>
      </c>
      <c r="C75" s="6">
        <v>-196635000</v>
      </c>
      <c r="D75" s="6"/>
    </row>
    <row r="76" spans="1:4">
      <c r="A76" s="3" t="s">
        <v>334</v>
      </c>
      <c r="B76" s="5"/>
      <c r="C76" s="5"/>
      <c r="D76" s="5"/>
    </row>
    <row r="77" spans="1:4">
      <c r="A77" s="3" t="s">
        <v>335</v>
      </c>
      <c r="B77" s="6"/>
      <c r="C77" s="6"/>
      <c r="D77" s="6"/>
    </row>
    <row r="78" spans="1:4">
      <c r="A78" s="3" t="s">
        <v>336</v>
      </c>
      <c r="B78" s="5"/>
      <c r="C78" s="5"/>
      <c r="D78" s="5"/>
    </row>
    <row r="79" spans="1:4">
      <c r="A79" s="3" t="s">
        <v>337</v>
      </c>
      <c r="B79" s="6"/>
      <c r="C79" s="6"/>
      <c r="D79" s="6">
        <v>-52956000</v>
      </c>
    </row>
    <row r="80" spans="1:4">
      <c r="A80" s="3" t="s">
        <v>338</v>
      </c>
      <c r="B80" s="5"/>
      <c r="C80" s="5"/>
      <c r="D80" s="5"/>
    </row>
    <row r="81" spans="1:4">
      <c r="A81" s="3" t="s">
        <v>339</v>
      </c>
      <c r="B81" s="6">
        <v>3970000</v>
      </c>
      <c r="C81" s="6">
        <v>3358000</v>
      </c>
      <c r="D81" s="6">
        <v>6251000</v>
      </c>
    </row>
    <row r="82" spans="1:4">
      <c r="A82" s="3" t="s">
        <v>340</v>
      </c>
      <c r="B82" s="5"/>
      <c r="C82" s="5"/>
      <c r="D82" s="5"/>
    </row>
    <row r="83" spans="1:4">
      <c r="A83" s="3" t="s">
        <v>341</v>
      </c>
      <c r="B83" s="6"/>
      <c r="C83" s="6"/>
      <c r="D83" s="6"/>
    </row>
    <row r="84" spans="1:4">
      <c r="A84" s="3" t="s">
        <v>342</v>
      </c>
      <c r="B84" s="5">
        <v>-20000000</v>
      </c>
      <c r="C84" s="5">
        <v>-285133000</v>
      </c>
      <c r="D84" s="5">
        <v>-29783000</v>
      </c>
    </row>
    <row r="85" spans="1:4">
      <c r="A85" s="3" t="s">
        <v>343</v>
      </c>
      <c r="B85" s="6"/>
      <c r="C85" s="6"/>
      <c r="D85" s="6"/>
    </row>
    <row r="86" spans="1:4">
      <c r="A86" s="3" t="s">
        <v>344</v>
      </c>
      <c r="B86" s="5">
        <v>552000</v>
      </c>
      <c r="C86" s="5">
        <v>443000</v>
      </c>
      <c r="D86" s="5">
        <v>2024000</v>
      </c>
    </row>
    <row r="87" spans="1:4">
      <c r="A87" s="3" t="s">
        <v>345</v>
      </c>
      <c r="B87" s="6"/>
      <c r="C87" s="6"/>
      <c r="D87" s="6"/>
    </row>
    <row r="88" spans="1:4">
      <c r="A88" s="3" t="s">
        <v>346</v>
      </c>
      <c r="B88" s="5"/>
      <c r="C88" s="5"/>
      <c r="D88" s="5">
        <v>-68472000</v>
      </c>
    </row>
    <row r="89" spans="1:4">
      <c r="A89" s="3" t="s">
        <v>347</v>
      </c>
      <c r="B89" s="6"/>
      <c r="C89" s="6"/>
      <c r="D89" s="6"/>
    </row>
    <row r="90" spans="1:4">
      <c r="A90" s="3" t="s">
        <v>348</v>
      </c>
      <c r="B90" s="5">
        <v>-4688000</v>
      </c>
      <c r="C90" s="5">
        <v>-8548000</v>
      </c>
      <c r="D90" s="5">
        <v>-1257000</v>
      </c>
    </row>
    <row r="91" spans="1:4">
      <c r="A91" s="3" t="s">
        <v>349</v>
      </c>
      <c r="B91" s="6"/>
      <c r="C91" s="6"/>
      <c r="D91" s="6"/>
    </row>
    <row r="92" spans="1:4">
      <c r="A92" s="3" t="s">
        <v>350</v>
      </c>
      <c r="B92" s="5">
        <v>-87168000</v>
      </c>
      <c r="C92" s="5">
        <v>-77818000</v>
      </c>
      <c r="D92" s="5">
        <v>-80521000</v>
      </c>
    </row>
    <row r="93" spans="1:4">
      <c r="A93" s="3" t="s">
        <v>351</v>
      </c>
      <c r="B93" s="6">
        <v>15870000</v>
      </c>
      <c r="C93" s="6">
        <v>15190000</v>
      </c>
      <c r="D93" s="6">
        <v>13525000</v>
      </c>
    </row>
    <row r="94" spans="1:4">
      <c r="A94" s="3" t="s">
        <v>352</v>
      </c>
      <c r="B94" s="5"/>
      <c r="C94" s="5"/>
      <c r="D94" s="5"/>
    </row>
    <row r="95" spans="1:4">
      <c r="A95" s="3" t="s">
        <v>353</v>
      </c>
      <c r="B95" s="6"/>
      <c r="C95" s="6"/>
      <c r="D95" s="6"/>
    </row>
    <row r="96" spans="1:4">
      <c r="A96" s="3" t="s">
        <v>354</v>
      </c>
      <c r="B96" s="5">
        <v>-400000</v>
      </c>
      <c r="C96" s="5">
        <v>-28750000</v>
      </c>
      <c r="D96" s="5">
        <v>-32000000</v>
      </c>
    </row>
    <row r="97" spans="1:4">
      <c r="A97" s="3" t="s">
        <v>355</v>
      </c>
      <c r="B97" s="6"/>
      <c r="C97" s="6"/>
      <c r="D97" s="6"/>
    </row>
    <row r="98" spans="1:4">
      <c r="A98" s="3" t="s">
        <v>356</v>
      </c>
      <c r="B98" s="5"/>
      <c r="C98" s="5">
        <v>240000000</v>
      </c>
      <c r="D98" s="5">
        <v>285133000</v>
      </c>
    </row>
    <row r="99" spans="1:4">
      <c r="A99" s="3" t="s">
        <v>357</v>
      </c>
      <c r="B99" s="6"/>
      <c r="C99" s="6"/>
      <c r="D99" s="6"/>
    </row>
    <row r="100" spans="1:4">
      <c r="A100" s="3" t="s">
        <v>358</v>
      </c>
      <c r="B100" s="5"/>
      <c r="C100" s="5"/>
      <c r="D100" s="5"/>
    </row>
    <row r="101" spans="1:4">
      <c r="A101" s="3" t="s">
        <v>359</v>
      </c>
      <c r="B101" s="6"/>
      <c r="C101" s="6"/>
      <c r="D101" s="6"/>
    </row>
    <row r="102" spans="1:4">
      <c r="A102" s="3" t="s">
        <v>360</v>
      </c>
      <c r="B102" s="5"/>
      <c r="C102" s="5"/>
      <c r="D102" s="5"/>
    </row>
    <row r="103" spans="1:4">
      <c r="A103" s="3" t="s">
        <v>361</v>
      </c>
      <c r="B103" s="6"/>
      <c r="C103" s="6">
        <v>-6773000</v>
      </c>
      <c r="D103" s="6">
        <v>-3277000</v>
      </c>
    </row>
    <row r="104" spans="1:4">
      <c r="A104" s="3" t="s">
        <v>362</v>
      </c>
      <c r="B104" s="5"/>
      <c r="C104" s="5"/>
      <c r="D104" s="5"/>
    </row>
    <row r="105" spans="1:4">
      <c r="A105" s="3" t="s">
        <v>363</v>
      </c>
      <c r="B105" s="6"/>
      <c r="C105" s="6"/>
      <c r="D105" s="6"/>
    </row>
    <row r="106" spans="1:4">
      <c r="A106" s="3" t="s">
        <v>364</v>
      </c>
      <c r="B106" s="5"/>
      <c r="C106" s="5"/>
      <c r="D106" s="5"/>
    </row>
    <row r="107" spans="1:4">
      <c r="A107" s="3" t="s">
        <v>365</v>
      </c>
      <c r="B107" s="6"/>
      <c r="C107" s="6"/>
      <c r="D107" s="6"/>
    </row>
    <row r="108" spans="1:4">
      <c r="A108" s="3" t="s">
        <v>366</v>
      </c>
      <c r="B108" s="5"/>
      <c r="C108" s="5"/>
      <c r="D108" s="5"/>
    </row>
    <row r="109" spans="1:4">
      <c r="A109" s="3" t="s">
        <v>367</v>
      </c>
      <c r="B109" s="6"/>
      <c r="C109" s="6"/>
      <c r="D109" s="6"/>
    </row>
    <row r="110" spans="1:4">
      <c r="A110" s="3" t="s">
        <v>368</v>
      </c>
      <c r="B110" s="5"/>
      <c r="C110" s="5"/>
      <c r="D110" s="5"/>
    </row>
    <row r="111" spans="1:4">
      <c r="A111" s="3" t="s">
        <v>369</v>
      </c>
      <c r="B111" s="6"/>
      <c r="C111" s="6"/>
      <c r="D111" s="6"/>
    </row>
    <row r="112" spans="1:4">
      <c r="A112" s="3" t="s">
        <v>370</v>
      </c>
      <c r="B112" s="5"/>
      <c r="C112" s="5"/>
      <c r="D112" s="5">
        <v>4750000</v>
      </c>
    </row>
    <row r="113" spans="1:4">
      <c r="A113" s="3" t="s">
        <v>371</v>
      </c>
      <c r="B113" s="6"/>
      <c r="C113" s="6"/>
      <c r="D113" s="6"/>
    </row>
    <row r="114" spans="1:4">
      <c r="A114" s="3" t="s">
        <v>372</v>
      </c>
      <c r="B114" s="5"/>
      <c r="C114" s="5"/>
      <c r="D114" s="5"/>
    </row>
    <row r="115" spans="1:4">
      <c r="A115" s="3" t="s">
        <v>373</v>
      </c>
      <c r="B115" s="6"/>
      <c r="C115" s="6"/>
      <c r="D115" s="6"/>
    </row>
    <row r="116" spans="1:4">
      <c r="A116" s="3" t="s">
        <v>374</v>
      </c>
      <c r="B116" s="5"/>
      <c r="C116" s="5">
        <v>2920000</v>
      </c>
      <c r="D116" s="5"/>
    </row>
    <row r="117" spans="1:4">
      <c r="A117" s="3" t="s">
        <v>375</v>
      </c>
      <c r="B117" s="6">
        <v>-453882000</v>
      </c>
      <c r="C117" s="6">
        <v>-517535000</v>
      </c>
      <c r="D117" s="6">
        <v>-127378000</v>
      </c>
    </row>
    <row r="118" spans="1:4">
      <c r="A118" s="3" t="s">
        <v>376</v>
      </c>
      <c r="B118" s="5"/>
      <c r="C118" s="5"/>
      <c r="D118" s="5"/>
    </row>
    <row r="119" spans="1:4">
      <c r="A119" s="3" t="s">
        <v>377</v>
      </c>
      <c r="B119" s="6"/>
      <c r="C119" s="6"/>
      <c r="D119" s="6"/>
    </row>
    <row r="120" spans="1:4">
      <c r="A120" s="3" t="s">
        <v>378</v>
      </c>
      <c r="B120" s="5"/>
      <c r="C120" s="5"/>
      <c r="D120" s="5"/>
    </row>
    <row r="121" spans="1:4">
      <c r="A121" s="3" t="s">
        <v>379</v>
      </c>
      <c r="B121" s="6"/>
      <c r="C121" s="6">
        <v>99000000</v>
      </c>
      <c r="D121" s="6"/>
    </row>
    <row r="122" spans="1:4">
      <c r="A122" s="3" t="s">
        <v>380</v>
      </c>
      <c r="B122" s="5"/>
      <c r="C122" s="5">
        <v>-99000000</v>
      </c>
      <c r="D122" s="5"/>
    </row>
    <row r="123" spans="1:4">
      <c r="A123" s="3" t="s">
        <v>381</v>
      </c>
      <c r="B123" s="6"/>
      <c r="C123" s="6"/>
      <c r="D123" s="6"/>
    </row>
    <row r="124" spans="1:4">
      <c r="A124" s="3" t="s">
        <v>382</v>
      </c>
      <c r="B124" s="5"/>
      <c r="C124" s="5"/>
      <c r="D124" s="5"/>
    </row>
    <row r="125" spans="1:4">
      <c r="A125" s="3" t="s">
        <v>383</v>
      </c>
      <c r="B125" s="6"/>
      <c r="C125" s="6"/>
      <c r="D125" s="6"/>
    </row>
    <row r="126" spans="1:4">
      <c r="A126" s="3" t="s">
        <v>384</v>
      </c>
      <c r="B126" s="5"/>
      <c r="C126" s="5"/>
      <c r="D126" s="5"/>
    </row>
    <row r="127" spans="1:4">
      <c r="A127" s="3" t="s">
        <v>385</v>
      </c>
      <c r="B127" s="6"/>
      <c r="C127" s="6"/>
      <c r="D127" s="6"/>
    </row>
    <row r="128" spans="1:4">
      <c r="A128" s="3" t="s">
        <v>386</v>
      </c>
      <c r="B128" s="5">
        <v>270000</v>
      </c>
      <c r="C128" s="5">
        <v>506000</v>
      </c>
      <c r="D128" s="5">
        <v>1485000</v>
      </c>
    </row>
    <row r="129" spans="1:4">
      <c r="A129" s="3" t="s">
        <v>387</v>
      </c>
      <c r="B129" s="6"/>
      <c r="C129" s="6"/>
      <c r="D129" s="6"/>
    </row>
    <row r="130" spans="1:4">
      <c r="A130" s="3" t="s">
        <v>388</v>
      </c>
      <c r="B130" s="5">
        <v>202000000</v>
      </c>
      <c r="C130" s="5"/>
      <c r="D130" s="5"/>
    </row>
    <row r="131" spans="1:4">
      <c r="A131" s="3" t="s">
        <v>389</v>
      </c>
      <c r="B131" s="6"/>
      <c r="C131" s="6"/>
      <c r="D131" s="6">
        <v>-4518000</v>
      </c>
    </row>
    <row r="132" spans="1:4">
      <c r="A132" s="3" t="s">
        <v>390</v>
      </c>
      <c r="B132" s="5"/>
      <c r="C132" s="5"/>
      <c r="D132" s="5"/>
    </row>
    <row r="133" spans="1:4">
      <c r="A133" s="3" t="s">
        <v>391</v>
      </c>
      <c r="B133" s="6"/>
      <c r="C133" s="6"/>
      <c r="D133" s="6"/>
    </row>
    <row r="134" spans="1:4">
      <c r="A134" s="3" t="s">
        <v>392</v>
      </c>
      <c r="B134" s="5"/>
      <c r="C134" s="5"/>
      <c r="D134" s="5"/>
    </row>
    <row r="135" spans="1:4">
      <c r="A135" s="3" t="s">
        <v>393</v>
      </c>
      <c r="B135" s="6"/>
      <c r="C135" s="6"/>
      <c r="D135" s="6"/>
    </row>
    <row r="136" spans="1:4">
      <c r="A136" s="3" t="s">
        <v>394</v>
      </c>
      <c r="B136" s="5"/>
      <c r="C136" s="5"/>
      <c r="D136" s="5"/>
    </row>
    <row r="137" spans="1:4">
      <c r="A137" s="3" t="s">
        <v>395</v>
      </c>
      <c r="B137" s="6"/>
      <c r="C137" s="6"/>
      <c r="D137" s="6"/>
    </row>
    <row r="138" spans="1:4">
      <c r="A138" s="3" t="s">
        <v>396</v>
      </c>
      <c r="B138" s="5"/>
      <c r="C138" s="5"/>
      <c r="D138" s="5"/>
    </row>
    <row r="139" spans="1:4">
      <c r="A139" s="3" t="s">
        <v>397</v>
      </c>
      <c r="B139" s="6">
        <v>-9307000</v>
      </c>
      <c r="C139" s="6">
        <v>-7073000</v>
      </c>
      <c r="D139" s="6"/>
    </row>
    <row r="140" spans="1:4">
      <c r="A140" s="3" t="s">
        <v>398</v>
      </c>
      <c r="B140" s="5">
        <v>11500000</v>
      </c>
      <c r="C140" s="5">
        <v>38127000</v>
      </c>
      <c r="D140" s="5">
        <v>24000000</v>
      </c>
    </row>
    <row r="141" spans="1:4">
      <c r="A141" s="3" t="s">
        <v>399</v>
      </c>
      <c r="B141" s="6"/>
      <c r="C141" s="6"/>
      <c r="D141" s="6"/>
    </row>
    <row r="142" spans="1:4">
      <c r="A142" s="3" t="s">
        <v>400</v>
      </c>
      <c r="B142" s="5"/>
      <c r="C142" s="5"/>
      <c r="D142" s="5"/>
    </row>
    <row r="143" spans="1:4">
      <c r="A143" s="3" t="s">
        <v>401</v>
      </c>
      <c r="B143" s="6">
        <v>-722000</v>
      </c>
      <c r="C143" s="6">
        <v>-378000</v>
      </c>
      <c r="D143" s="6">
        <v>-210000</v>
      </c>
    </row>
    <row r="144" spans="1:4">
      <c r="A144" s="3" t="s">
        <v>402</v>
      </c>
      <c r="B144" s="5">
        <v>5000000</v>
      </c>
      <c r="C144" s="5"/>
      <c r="D144" s="5">
        <v>6596000</v>
      </c>
    </row>
    <row r="145" spans="1:4">
      <c r="A145" s="3" t="s">
        <v>403</v>
      </c>
      <c r="B145" s="6"/>
      <c r="C145" s="6"/>
      <c r="D145" s="6"/>
    </row>
    <row r="146" spans="1:4">
      <c r="A146" s="3" t="s">
        <v>404</v>
      </c>
      <c r="B146" s="5"/>
      <c r="C146" s="5"/>
      <c r="D146" s="5"/>
    </row>
    <row r="147" spans="1:4">
      <c r="A147" s="3" t="s">
        <v>405</v>
      </c>
      <c r="B147" s="6"/>
      <c r="C147" s="6"/>
      <c r="D147" s="6"/>
    </row>
    <row r="148" spans="1:4">
      <c r="A148" s="3" t="s">
        <v>406</v>
      </c>
      <c r="B148" s="5"/>
      <c r="C148" s="5">
        <v>-1512000</v>
      </c>
      <c r="D148" s="5"/>
    </row>
    <row r="149" spans="1:4">
      <c r="A149" s="3" t="s">
        <v>407</v>
      </c>
      <c r="B149" s="6">
        <v>-26032000</v>
      </c>
      <c r="C149" s="6">
        <v>-146637000</v>
      </c>
      <c r="D149" s="6">
        <v>-397132000</v>
      </c>
    </row>
    <row r="150" spans="1:4">
      <c r="A150" s="3" t="s">
        <v>408</v>
      </c>
      <c r="B150" s="5"/>
      <c r="C150" s="5"/>
      <c r="D150" s="5"/>
    </row>
    <row r="151" spans="1:4">
      <c r="A151" s="3" t="s">
        <v>409</v>
      </c>
      <c r="B151" s="6">
        <v>182709000</v>
      </c>
      <c r="C151" s="6">
        <v>-116967000</v>
      </c>
      <c r="D151" s="6">
        <v>-369779000</v>
      </c>
    </row>
    <row r="152" spans="1:4">
      <c r="A152" s="3" t="s">
        <v>410</v>
      </c>
      <c r="B152" s="5">
        <v>146876000</v>
      </c>
      <c r="C152" s="5">
        <v>-313042000</v>
      </c>
      <c r="D152" s="5">
        <v>52123000</v>
      </c>
    </row>
    <row r="153" spans="1:4">
      <c r="A153" s="3" t="s">
        <v>411</v>
      </c>
      <c r="B153" s="6">
        <v>833792000</v>
      </c>
      <c r="C153" s="6">
        <v>979312000</v>
      </c>
      <c r="D153" s="6">
        <v>665755000</v>
      </c>
    </row>
    <row r="154" spans="1:4">
      <c r="A154" s="3" t="s">
        <v>412</v>
      </c>
      <c r="B154" s="5">
        <v>-1356000</v>
      </c>
      <c r="C154" s="5">
        <v>-515000</v>
      </c>
      <c r="D154" s="5">
        <v>1437000</v>
      </c>
    </row>
    <row r="155" spans="1:4">
      <c r="A155" s="3" t="s">
        <v>413</v>
      </c>
      <c r="B155" s="6">
        <v>979312000</v>
      </c>
      <c r="C155" s="6">
        <v>665755000</v>
      </c>
      <c r="D155" s="6">
        <v>719315000</v>
      </c>
    </row>
    <row r="156" spans="1:4">
      <c r="A156" s="3" t="s">
        <v>414</v>
      </c>
      <c r="B156" s="5"/>
      <c r="C156" s="5"/>
      <c r="D156" s="5"/>
    </row>
    <row r="157" spans="1:4">
      <c r="A157" s="3" t="s">
        <v>415</v>
      </c>
      <c r="B157" s="6"/>
      <c r="C157" s="6"/>
      <c r="D157" s="6"/>
    </row>
    <row r="158" spans="1:4">
      <c r="A158" s="3" t="s">
        <v>70</v>
      </c>
      <c r="B158" s="8" t="s">
        <v>83</v>
      </c>
      <c r="C158" s="8" t="s">
        <v>83</v>
      </c>
      <c r="D158" s="8" t="s">
        <v>83</v>
      </c>
    </row>
    <row r="159" spans="1:4">
      <c r="A159" s="3" t="s">
        <v>71</v>
      </c>
      <c r="B159" s="7" t="s">
        <v>83</v>
      </c>
      <c r="C159" s="7" t="s">
        <v>83</v>
      </c>
      <c r="D159" s="7" t="s">
        <v>83</v>
      </c>
    </row>
    <row r="160" spans="1:4">
      <c r="A160" s="3" t="s">
        <v>72</v>
      </c>
      <c r="B160" s="8">
        <v>1</v>
      </c>
      <c r="C160" s="8">
        <v>1</v>
      </c>
      <c r="D160" s="8">
        <v>1</v>
      </c>
    </row>
    <row r="161" spans="1:4">
      <c r="A161" s="3" t="s">
        <v>73</v>
      </c>
      <c r="B161" s="10" t="s">
        <v>84</v>
      </c>
      <c r="C161" s="10" t="s">
        <v>84</v>
      </c>
      <c r="D161" s="10" t="s">
        <v>84</v>
      </c>
    </row>
    <row r="162" spans="1:4">
      <c r="A162" s="3" t="s">
        <v>74</v>
      </c>
      <c r="B162" s="9">
        <v>44927</v>
      </c>
      <c r="C162" s="9">
        <v>45292</v>
      </c>
      <c r="D162" s="9">
        <v>45658</v>
      </c>
    </row>
    <row r="163" spans="1:4">
      <c r="A163" s="3" t="s">
        <v>75</v>
      </c>
      <c r="B163" s="10">
        <v>45291</v>
      </c>
      <c r="C163" s="10">
        <v>45657</v>
      </c>
      <c r="D163" s="10">
        <v>46022</v>
      </c>
    </row>
    <row r="164" spans="1:4">
      <c r="A164" s="3" t="s">
        <v>76</v>
      </c>
      <c r="B164" s="9" t="s">
        <v>85</v>
      </c>
      <c r="C164" s="9" t="s">
        <v>85</v>
      </c>
      <c r="D164" s="9" t="s">
        <v>85</v>
      </c>
    </row>
    <row r="165" spans="1:4">
      <c r="A165" s="3" t="s">
        <v>77</v>
      </c>
      <c r="B165" s="10">
        <v>45379</v>
      </c>
      <c r="C165" s="10">
        <v>45744</v>
      </c>
      <c r="D165" s="10">
        <v>46112</v>
      </c>
    </row>
    <row r="166" spans="1:4">
      <c r="A166" s="3" t="s">
        <v>78</v>
      </c>
      <c r="B166" s="9" t="s">
        <v>86</v>
      </c>
      <c r="C166" s="9" t="s">
        <v>86</v>
      </c>
      <c r="D166" s="9" t="s">
        <v>86</v>
      </c>
    </row>
    <row r="167" spans="1:4">
      <c r="A167" s="3" t="s">
        <v>79</v>
      </c>
      <c r="B167" s="10" t="s">
        <v>87</v>
      </c>
      <c r="C167" s="10" t="s">
        <v>87</v>
      </c>
      <c r="D167" s="10" t="s">
        <v>87</v>
      </c>
    </row>
  </sheetData>
  <phoneticPr fontId="1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74"/>
  <sheetViews>
    <sheetView workbookViewId="0"/>
  </sheetViews>
  <sheetFormatPr baseColWidth="10" defaultColWidth="8.83203125" defaultRowHeight="14"/>
  <cols>
    <col min="1" max="1" width="123.6640625" bestFit="1" customWidth="1"/>
    <col min="2" max="2" width="26.5" bestFit="1" customWidth="1"/>
    <col min="3" max="4" width="18.6640625" bestFit="1" customWidth="1"/>
  </cols>
  <sheetData>
    <row r="1" spans="1:4">
      <c r="A1" t="s">
        <v>7</v>
      </c>
      <c r="B1" t="s">
        <v>1</v>
      </c>
    </row>
    <row r="2" spans="1:4">
      <c r="A2" t="s">
        <v>8</v>
      </c>
      <c r="B2" t="s">
        <v>28</v>
      </c>
    </row>
    <row r="3" spans="1:4">
      <c r="A3" t="s">
        <v>10</v>
      </c>
      <c r="B3" t="s">
        <v>29</v>
      </c>
    </row>
    <row r="4" spans="1:4">
      <c r="A4" t="s">
        <v>30</v>
      </c>
    </row>
    <row r="5" spans="1:4">
      <c r="A5" t="str">
        <f>[1]!WFR(B1,"2023:2025","Func=Rpt.HKFinaAbstract_RP20","rptType=1","singleSeason=0","unit=1","currencyType=ORIG","order=RIGHT","rate=HISTORY","version=1","quarterindic=0","showcurrency=1","reportPeriod=1048","cols=3;rows=68")</f>
        <v xml:space="preserve">                                                                                                              </v>
      </c>
    </row>
    <row r="6" spans="1:4">
      <c r="A6" s="1" t="s">
        <v>211</v>
      </c>
      <c r="B6" s="1"/>
      <c r="C6" s="1"/>
      <c r="D6" s="1"/>
    </row>
    <row r="7" spans="1:4">
      <c r="A7" s="2" t="s">
        <v>44</v>
      </c>
      <c r="B7" s="4">
        <v>45291</v>
      </c>
      <c r="C7" s="4">
        <v>45657</v>
      </c>
      <c r="D7" s="4">
        <v>46022</v>
      </c>
    </row>
    <row r="8" spans="1:4">
      <c r="A8" s="3" t="s">
        <v>163</v>
      </c>
      <c r="B8" s="5" t="s">
        <v>81</v>
      </c>
      <c r="C8" s="5" t="s">
        <v>81</v>
      </c>
      <c r="D8" s="5" t="s">
        <v>81</v>
      </c>
    </row>
    <row r="9" spans="1:4">
      <c r="A9" s="3" t="s">
        <v>212</v>
      </c>
      <c r="B9" s="6" t="s">
        <v>85</v>
      </c>
      <c r="C9" s="6" t="s">
        <v>85</v>
      </c>
      <c r="D9" s="6" t="s">
        <v>85</v>
      </c>
    </row>
    <row r="10" spans="1:4">
      <c r="A10" s="3" t="s">
        <v>213</v>
      </c>
      <c r="B10" s="5" t="s">
        <v>82</v>
      </c>
      <c r="C10" s="5" t="s">
        <v>82</v>
      </c>
      <c r="D10" s="5" t="s">
        <v>82</v>
      </c>
    </row>
    <row r="11" spans="1:4">
      <c r="A11" s="3" t="s">
        <v>214</v>
      </c>
      <c r="B11" s="6"/>
      <c r="C11" s="6"/>
      <c r="D11" s="6"/>
    </row>
    <row r="12" spans="1:4">
      <c r="A12" s="3" t="s">
        <v>215</v>
      </c>
      <c r="B12" s="5">
        <v>1267175000</v>
      </c>
      <c r="C12" s="5">
        <v>1303699000</v>
      </c>
      <c r="D12" s="5">
        <v>1369779000</v>
      </c>
    </row>
    <row r="13" spans="1:4">
      <c r="A13" s="3" t="s">
        <v>216</v>
      </c>
      <c r="B13" s="6">
        <v>15.4801</v>
      </c>
      <c r="C13" s="6">
        <v>2.8822999999999999</v>
      </c>
      <c r="D13" s="6">
        <v>5.0686999999999998</v>
      </c>
    </row>
    <row r="14" spans="1:4">
      <c r="A14" s="3" t="s">
        <v>217</v>
      </c>
      <c r="B14" s="5">
        <v>984715000</v>
      </c>
      <c r="C14" s="5">
        <v>1132418000</v>
      </c>
      <c r="D14" s="5">
        <v>1225026000</v>
      </c>
    </row>
    <row r="15" spans="1:4">
      <c r="A15" s="3" t="s">
        <v>171</v>
      </c>
      <c r="B15" s="6">
        <v>282460000</v>
      </c>
      <c r="C15" s="6">
        <v>171281000</v>
      </c>
      <c r="D15" s="6">
        <v>144753000</v>
      </c>
    </row>
    <row r="16" spans="1:4">
      <c r="A16" s="3" t="s">
        <v>216</v>
      </c>
      <c r="B16" s="5">
        <v>-10.544</v>
      </c>
      <c r="C16" s="5">
        <v>-39.360999999999997</v>
      </c>
      <c r="D16" s="5">
        <v>-7.3758999999999997</v>
      </c>
    </row>
    <row r="17" spans="1:4">
      <c r="A17" s="3" t="s">
        <v>218</v>
      </c>
      <c r="B17" s="6">
        <v>175581000</v>
      </c>
      <c r="C17" s="6">
        <v>198995000</v>
      </c>
      <c r="D17" s="6">
        <v>191454000</v>
      </c>
    </row>
    <row r="18" spans="1:4">
      <c r="A18" s="3" t="s">
        <v>216</v>
      </c>
      <c r="B18" s="5">
        <v>-53.555700000000002</v>
      </c>
      <c r="C18" s="5">
        <v>13.3352</v>
      </c>
      <c r="D18" s="5">
        <v>-3.7894999999999999</v>
      </c>
    </row>
    <row r="19" spans="1:4">
      <c r="A19" s="3" t="s">
        <v>136</v>
      </c>
      <c r="B19" s="6">
        <v>263242000</v>
      </c>
      <c r="C19" s="6">
        <v>222388000</v>
      </c>
      <c r="D19" s="6">
        <v>147827000</v>
      </c>
    </row>
    <row r="20" spans="1:4">
      <c r="A20" s="3" t="s">
        <v>216</v>
      </c>
      <c r="B20" s="5">
        <v>-19.086400000000001</v>
      </c>
      <c r="C20" s="5">
        <v>-15.519600000000001</v>
      </c>
      <c r="D20" s="5">
        <v>-33.5274</v>
      </c>
    </row>
    <row r="21" spans="1:4">
      <c r="A21" s="3" t="s">
        <v>219</v>
      </c>
      <c r="B21" s="6">
        <v>-212313000</v>
      </c>
      <c r="C21" s="6"/>
      <c r="D21" s="6">
        <v>2892000</v>
      </c>
    </row>
    <row r="22" spans="1:4">
      <c r="A22" s="3" t="s">
        <v>220</v>
      </c>
      <c r="B22" s="5">
        <v>475555000</v>
      </c>
      <c r="C22" s="5">
        <v>222388000</v>
      </c>
      <c r="D22" s="5">
        <v>144935000</v>
      </c>
    </row>
    <row r="23" spans="1:4">
      <c r="A23" s="3" t="s">
        <v>216</v>
      </c>
      <c r="B23" s="6">
        <v>42.916600000000003</v>
      </c>
      <c r="C23" s="6">
        <v>-53.2361</v>
      </c>
      <c r="D23" s="6">
        <v>-14.245699999999999</v>
      </c>
    </row>
    <row r="24" spans="1:4">
      <c r="A24" s="3" t="s">
        <v>221</v>
      </c>
      <c r="B24" s="5">
        <v>297921000</v>
      </c>
      <c r="C24" s="5">
        <v>302915000</v>
      </c>
      <c r="D24" s="5">
        <v>242657000</v>
      </c>
    </row>
    <row r="25" spans="1:4">
      <c r="A25" s="3" t="s">
        <v>222</v>
      </c>
      <c r="B25" s="6">
        <v>167490000</v>
      </c>
      <c r="C25" s="6">
        <v>185674000</v>
      </c>
      <c r="D25" s="6">
        <v>166208000</v>
      </c>
    </row>
    <row r="26" spans="1:4">
      <c r="A26" s="3" t="s">
        <v>223</v>
      </c>
      <c r="B26" s="5">
        <v>244649000</v>
      </c>
      <c r="C26" s="5">
        <v>273670000</v>
      </c>
      <c r="D26" s="5">
        <v>269303000</v>
      </c>
    </row>
    <row r="27" spans="1:4">
      <c r="A27" s="3" t="s">
        <v>224</v>
      </c>
      <c r="B27" s="6"/>
      <c r="C27" s="6"/>
      <c r="D27" s="6"/>
    </row>
    <row r="28" spans="1:4">
      <c r="A28" s="3" t="s">
        <v>225</v>
      </c>
      <c r="B28" s="5"/>
      <c r="C28" s="5"/>
      <c r="D28" s="5"/>
    </row>
    <row r="29" spans="1:4">
      <c r="A29" s="3" t="s">
        <v>226</v>
      </c>
      <c r="B29" s="6"/>
      <c r="C29" s="6"/>
      <c r="D29" s="6"/>
    </row>
    <row r="30" spans="1:4">
      <c r="A30" s="3" t="s">
        <v>227</v>
      </c>
      <c r="B30" s="5"/>
      <c r="C30" s="5"/>
      <c r="D30" s="5"/>
    </row>
    <row r="31" spans="1:4">
      <c r="A31" s="3" t="s">
        <v>228</v>
      </c>
      <c r="B31" s="6">
        <v>2231143000</v>
      </c>
      <c r="C31" s="6">
        <v>2334173000</v>
      </c>
      <c r="D31" s="6">
        <v>2325134000</v>
      </c>
    </row>
    <row r="32" spans="1:4">
      <c r="A32" s="3" t="s">
        <v>229</v>
      </c>
      <c r="B32" s="5">
        <v>833779000</v>
      </c>
      <c r="C32" s="5">
        <v>931036000</v>
      </c>
      <c r="D32" s="5">
        <v>921096000</v>
      </c>
    </row>
    <row r="33" spans="1:4">
      <c r="A33" s="3" t="s">
        <v>102</v>
      </c>
      <c r="B33" s="6">
        <v>46738000</v>
      </c>
      <c r="C33" s="6">
        <v>72692000</v>
      </c>
      <c r="D33" s="6">
        <v>106340000</v>
      </c>
    </row>
    <row r="34" spans="1:4">
      <c r="A34" s="3" t="s">
        <v>230</v>
      </c>
      <c r="B34" s="5">
        <v>4696364000</v>
      </c>
      <c r="C34" s="5">
        <v>4900378000</v>
      </c>
      <c r="D34" s="5">
        <v>5012428000</v>
      </c>
    </row>
    <row r="35" spans="1:4">
      <c r="A35" s="3" t="s">
        <v>231</v>
      </c>
      <c r="B35" s="6">
        <v>770136000</v>
      </c>
      <c r="C35" s="6">
        <v>815638000</v>
      </c>
      <c r="D35" s="6">
        <v>1479408000</v>
      </c>
    </row>
    <row r="36" spans="1:4">
      <c r="A36" s="3" t="s">
        <v>232</v>
      </c>
      <c r="B36" s="5">
        <v>602258000</v>
      </c>
      <c r="C36" s="5">
        <v>609311000</v>
      </c>
      <c r="D36" s="5">
        <v>57912000</v>
      </c>
    </row>
    <row r="37" spans="1:4">
      <c r="A37" s="3" t="s">
        <v>233</v>
      </c>
      <c r="B37" s="6">
        <v>1372394000</v>
      </c>
      <c r="C37" s="6">
        <v>1424949000</v>
      </c>
      <c r="D37" s="6">
        <v>1537320000</v>
      </c>
    </row>
    <row r="38" spans="1:4">
      <c r="A38" s="3" t="s">
        <v>234</v>
      </c>
      <c r="B38" s="5">
        <v>3323970000</v>
      </c>
      <c r="C38" s="5">
        <v>3475429000</v>
      </c>
      <c r="D38" s="5">
        <v>3475108000</v>
      </c>
    </row>
    <row r="39" spans="1:4">
      <c r="A39" s="3" t="s">
        <v>235</v>
      </c>
      <c r="B39" s="6">
        <v>3370242000</v>
      </c>
      <c r="C39" s="6">
        <v>3494507000</v>
      </c>
      <c r="D39" s="6">
        <v>3512647000</v>
      </c>
    </row>
    <row r="40" spans="1:4">
      <c r="A40" s="3" t="s">
        <v>236</v>
      </c>
      <c r="B40" s="5"/>
      <c r="C40" s="5"/>
      <c r="D40" s="5"/>
    </row>
    <row r="41" spans="1:4">
      <c r="A41" s="3" t="s">
        <v>237</v>
      </c>
      <c r="B41" s="6">
        <v>418049000</v>
      </c>
      <c r="C41" s="6">
        <v>321460000</v>
      </c>
      <c r="D41" s="6">
        <v>549280000</v>
      </c>
    </row>
    <row r="42" spans="1:4">
      <c r="A42" s="3" t="s">
        <v>238</v>
      </c>
      <c r="B42" s="5">
        <v>-453882000</v>
      </c>
      <c r="C42" s="5">
        <v>-517535000</v>
      </c>
      <c r="D42" s="5">
        <v>-127378000</v>
      </c>
    </row>
    <row r="43" spans="1:4">
      <c r="A43" s="3" t="s">
        <v>239</v>
      </c>
      <c r="B43" s="6">
        <v>182709000</v>
      </c>
      <c r="C43" s="6">
        <v>-116967000</v>
      </c>
      <c r="D43" s="6">
        <v>-369779000</v>
      </c>
    </row>
    <row r="44" spans="1:4">
      <c r="A44" s="3" t="s">
        <v>240</v>
      </c>
      <c r="B44" s="5">
        <v>145520000</v>
      </c>
      <c r="C44" s="5">
        <v>-313557000</v>
      </c>
      <c r="D44" s="5">
        <v>53560000</v>
      </c>
    </row>
    <row r="45" spans="1:4">
      <c r="A45" s="3" t="s">
        <v>241</v>
      </c>
      <c r="B45" s="6">
        <v>979312000</v>
      </c>
      <c r="C45" s="6">
        <v>665755000</v>
      </c>
      <c r="D45" s="6">
        <v>719315000</v>
      </c>
    </row>
    <row r="46" spans="1:4">
      <c r="A46" s="3" t="s">
        <v>242</v>
      </c>
      <c r="B46" s="5">
        <v>292687000</v>
      </c>
      <c r="C46" s="5">
        <v>283001000</v>
      </c>
      <c r="D46" s="5">
        <v>150250000</v>
      </c>
    </row>
    <row r="47" spans="1:4">
      <c r="A47" s="3" t="s">
        <v>243</v>
      </c>
      <c r="B47" s="6"/>
      <c r="C47" s="6"/>
      <c r="D47" s="6"/>
    </row>
    <row r="48" spans="1:4">
      <c r="A48" s="3" t="s">
        <v>244</v>
      </c>
      <c r="B48" s="5">
        <v>8.3960000000000008</v>
      </c>
      <c r="C48" s="5">
        <v>6.4790999999999999</v>
      </c>
      <c r="D48" s="5">
        <v>4.2192999999999996</v>
      </c>
    </row>
    <row r="49" spans="1:4">
      <c r="A49" s="3" t="s">
        <v>245</v>
      </c>
      <c r="B49" s="6">
        <v>7.8108000000000004</v>
      </c>
      <c r="C49" s="6">
        <v>6.3639000000000001</v>
      </c>
      <c r="D49" s="6">
        <v>4.2084000000000001</v>
      </c>
    </row>
    <row r="50" spans="1:4">
      <c r="A50" s="3" t="s">
        <v>246</v>
      </c>
      <c r="B50" s="5">
        <v>7.8108000000000004</v>
      </c>
      <c r="C50" s="5">
        <v>6.3639000000000001</v>
      </c>
      <c r="D50" s="5">
        <v>4.2084000000000001</v>
      </c>
    </row>
    <row r="51" spans="1:4">
      <c r="A51" s="3" t="s">
        <v>247</v>
      </c>
      <c r="B51" s="6">
        <v>6.2778</v>
      </c>
      <c r="C51" s="6">
        <v>4.6346999999999996</v>
      </c>
      <c r="D51" s="6">
        <v>2.9824999999999999</v>
      </c>
    </row>
    <row r="52" spans="1:4">
      <c r="A52" s="3" t="s">
        <v>248</v>
      </c>
      <c r="B52" s="5">
        <v>8.3960000000000008</v>
      </c>
      <c r="C52" s="5">
        <v>6.4790999999999999</v>
      </c>
      <c r="D52" s="5">
        <v>4.2192999999999996</v>
      </c>
    </row>
    <row r="53" spans="1:4">
      <c r="A53" s="3" t="s">
        <v>249</v>
      </c>
      <c r="B53" s="6">
        <v>78.571399999999997</v>
      </c>
      <c r="C53" s="6">
        <v>75.280799999999999</v>
      </c>
      <c r="D53" s="6">
        <v>74.399799999999999</v>
      </c>
    </row>
    <row r="54" spans="1:4">
      <c r="A54" s="3" t="s">
        <v>250</v>
      </c>
      <c r="B54" s="5">
        <v>8.4825999999999997</v>
      </c>
      <c r="C54" s="5">
        <v>12.924099999999999</v>
      </c>
      <c r="D54" s="5">
        <v>8.2041000000000004</v>
      </c>
    </row>
    <row r="55" spans="1:4">
      <c r="A55" s="3" t="s">
        <v>251</v>
      </c>
      <c r="B55" s="6">
        <v>13.217599999999999</v>
      </c>
      <c r="C55" s="6">
        <v>14.242100000000001</v>
      </c>
      <c r="D55" s="6">
        <v>12.133900000000001</v>
      </c>
    </row>
    <row r="56" spans="1:4">
      <c r="A56" s="3" t="s">
        <v>252</v>
      </c>
      <c r="B56" s="5">
        <v>19.3066</v>
      </c>
      <c r="C56" s="5">
        <v>20.991800000000001</v>
      </c>
      <c r="D56" s="5">
        <v>19.660299999999999</v>
      </c>
    </row>
    <row r="57" spans="1:4">
      <c r="A57" s="3" t="s">
        <v>253</v>
      </c>
      <c r="B57" s="6">
        <v>29.2225</v>
      </c>
      <c r="C57" s="6">
        <v>29.078299999999999</v>
      </c>
      <c r="D57" s="6">
        <v>30.670200000000001</v>
      </c>
    </row>
    <row r="58" spans="1:4">
      <c r="A58" s="3" t="s">
        <v>254</v>
      </c>
      <c r="B58" s="5">
        <v>0.30220000000000002</v>
      </c>
      <c r="C58" s="5">
        <v>0.2717</v>
      </c>
      <c r="D58" s="5">
        <v>0.27639999999999998</v>
      </c>
    </row>
    <row r="59" spans="1:4">
      <c r="A59" s="3" t="s">
        <v>255</v>
      </c>
      <c r="B59" s="6"/>
      <c r="C59" s="6"/>
      <c r="D59" s="6"/>
    </row>
    <row r="60" spans="1:4">
      <c r="A60" s="3" t="s">
        <v>256</v>
      </c>
      <c r="B60" s="5">
        <v>5.8999999999999997E-2</v>
      </c>
      <c r="C60" s="5">
        <v>5.0999999999999997E-2</v>
      </c>
      <c r="D60" s="5">
        <v>3.3000000000000002E-2</v>
      </c>
    </row>
    <row r="61" spans="1:4">
      <c r="A61" s="3" t="s">
        <v>257</v>
      </c>
      <c r="B61" s="6">
        <v>0.06</v>
      </c>
      <c r="C61" s="6">
        <v>5.0999999999999997E-2</v>
      </c>
      <c r="D61" s="6">
        <v>3.4000000000000002E-2</v>
      </c>
    </row>
    <row r="62" spans="1:4">
      <c r="A62" s="3" t="s">
        <v>258</v>
      </c>
      <c r="B62" s="5">
        <v>0.72789999999999999</v>
      </c>
      <c r="C62" s="5">
        <v>0.75470000000000004</v>
      </c>
      <c r="D62" s="5">
        <v>0.75839999999999996</v>
      </c>
    </row>
    <row r="63" spans="1:4">
      <c r="A63" s="3" t="s">
        <v>259</v>
      </c>
      <c r="B63" s="6">
        <v>9.0300000000000005E-2</v>
      </c>
      <c r="C63" s="6">
        <v>6.9400000000000003E-2</v>
      </c>
      <c r="D63" s="6">
        <v>0.1186</v>
      </c>
    </row>
    <row r="64" spans="1:4">
      <c r="A64" s="3" t="s">
        <v>260</v>
      </c>
      <c r="B64" s="5">
        <v>3.1399999999999997E-2</v>
      </c>
      <c r="C64" s="5">
        <v>-6.7699999999999996E-2</v>
      </c>
      <c r="D64" s="5">
        <v>1.1599999999999999E-2</v>
      </c>
    </row>
    <row r="65" spans="1:4">
      <c r="A65" s="3" t="s">
        <v>261</v>
      </c>
      <c r="B65" s="6">
        <v>30.334399999999999</v>
      </c>
      <c r="C65" s="6">
        <v>23.627099999999999</v>
      </c>
      <c r="D65" s="6">
        <v>91.638499999999993</v>
      </c>
    </row>
    <row r="66" spans="1:4">
      <c r="A66" s="3" t="s">
        <v>262</v>
      </c>
      <c r="B66" s="5">
        <v>29.875800000000002</v>
      </c>
      <c r="C66" s="5">
        <v>22.158100000000001</v>
      </c>
      <c r="D66" s="5">
        <v>30.087399999999999</v>
      </c>
    </row>
    <row r="67" spans="1:4">
      <c r="A67" s="3" t="s">
        <v>263</v>
      </c>
      <c r="B67" s="6">
        <v>3.0931999999999999</v>
      </c>
      <c r="C67" s="6">
        <v>1.7164999999999999</v>
      </c>
      <c r="D67" s="6">
        <v>1.7477</v>
      </c>
    </row>
    <row r="68" spans="1:4">
      <c r="A68" s="3" t="s">
        <v>264</v>
      </c>
      <c r="B68" s="5">
        <v>8.2525999999999993</v>
      </c>
      <c r="C68" s="5">
        <v>4.4539999999999997</v>
      </c>
      <c r="D68" s="5">
        <v>4.9634</v>
      </c>
    </row>
    <row r="69" spans="1:4">
      <c r="A69" s="3" t="s">
        <v>265</v>
      </c>
      <c r="B69" s="6"/>
      <c r="C69" s="6"/>
      <c r="D69" s="6"/>
    </row>
    <row r="70" spans="1:4">
      <c r="A70" s="3" t="s">
        <v>266</v>
      </c>
      <c r="B70" s="5">
        <v>1446</v>
      </c>
      <c r="C70" s="5">
        <v>1392</v>
      </c>
      <c r="D70" s="5">
        <v>1240</v>
      </c>
    </row>
    <row r="71" spans="1:4">
      <c r="A71" s="3" t="s">
        <v>70</v>
      </c>
      <c r="B71" s="7" t="s">
        <v>83</v>
      </c>
      <c r="C71" s="7" t="s">
        <v>83</v>
      </c>
      <c r="D71" s="7" t="s">
        <v>83</v>
      </c>
    </row>
    <row r="72" spans="1:4">
      <c r="A72" s="3" t="s">
        <v>71</v>
      </c>
      <c r="B72" s="8" t="s">
        <v>83</v>
      </c>
      <c r="C72" s="8" t="s">
        <v>83</v>
      </c>
      <c r="D72" s="8" t="s">
        <v>83</v>
      </c>
    </row>
    <row r="73" spans="1:4">
      <c r="A73" s="3" t="s">
        <v>72</v>
      </c>
      <c r="B73" s="7">
        <v>1</v>
      </c>
      <c r="C73" s="7">
        <v>1</v>
      </c>
      <c r="D73" s="7">
        <v>1</v>
      </c>
    </row>
    <row r="74" spans="1:4">
      <c r="A74" s="3" t="s">
        <v>73</v>
      </c>
      <c r="B74" s="9" t="s">
        <v>84</v>
      </c>
      <c r="C74" s="9" t="s">
        <v>84</v>
      </c>
      <c r="D74" s="9" t="s">
        <v>84</v>
      </c>
    </row>
  </sheetData>
  <phoneticPr fontId="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1"/>
  <sheetViews>
    <sheetView workbookViewId="0"/>
  </sheetViews>
  <sheetFormatPr baseColWidth="10" defaultColWidth="8.83203125" defaultRowHeight="14"/>
  <cols>
    <col min="1" max="1" width="123.6640625" bestFit="1" customWidth="1"/>
    <col min="2" max="2" width="22" bestFit="1" customWidth="1"/>
    <col min="3" max="4" width="12" bestFit="1" customWidth="1"/>
  </cols>
  <sheetData>
    <row r="1" spans="1:4">
      <c r="A1" t="s">
        <v>7</v>
      </c>
      <c r="B1" t="s">
        <v>1</v>
      </c>
    </row>
    <row r="2" spans="1:4">
      <c r="A2" t="s">
        <v>8</v>
      </c>
      <c r="B2" t="s">
        <v>31</v>
      </c>
    </row>
    <row r="3" spans="1:4">
      <c r="A3" t="s">
        <v>10</v>
      </c>
      <c r="B3" t="s">
        <v>32</v>
      </c>
    </row>
    <row r="4" spans="1:4">
      <c r="A4" t="s">
        <v>33</v>
      </c>
    </row>
    <row r="5" spans="1:4">
      <c r="A5" t="str">
        <f>[1]!WFR(B1,"2023:2025","Func=Rpt.HKIndicatorPS20","rptType=1","singleSeason=0","unit=1","currencyType=ORIG","order=RIGHT","rate=HISTORY","version=1","quarterindic=0","showcurrency=1","reportPeriod=1048","cols=3;rows=25")</f>
        <v xml:space="preserve">                                                                                                              </v>
      </c>
    </row>
    <row r="6" spans="1:4">
      <c r="A6" s="1" t="s">
        <v>416</v>
      </c>
      <c r="B6" s="1"/>
      <c r="C6" s="1"/>
      <c r="D6" s="1"/>
    </row>
    <row r="7" spans="1:4">
      <c r="A7" s="2" t="s">
        <v>44</v>
      </c>
      <c r="B7" s="4">
        <v>45291</v>
      </c>
      <c r="C7" s="4">
        <v>45657</v>
      </c>
      <c r="D7" s="4">
        <v>46022</v>
      </c>
    </row>
    <row r="8" spans="1:4">
      <c r="A8" s="3" t="s">
        <v>163</v>
      </c>
      <c r="B8" s="5" t="s">
        <v>81</v>
      </c>
      <c r="C8" s="5" t="s">
        <v>81</v>
      </c>
      <c r="D8" s="5" t="s">
        <v>81</v>
      </c>
    </row>
    <row r="9" spans="1:4">
      <c r="A9" s="3" t="s">
        <v>417</v>
      </c>
      <c r="B9" s="6"/>
      <c r="C9" s="6"/>
      <c r="D9" s="6"/>
    </row>
    <row r="10" spans="1:4">
      <c r="A10" s="3" t="s">
        <v>418</v>
      </c>
      <c r="B10" s="5">
        <v>0.06</v>
      </c>
      <c r="C10" s="5">
        <v>5.0999999999999997E-2</v>
      </c>
      <c r="D10" s="5">
        <v>3.4000000000000002E-2</v>
      </c>
    </row>
    <row r="11" spans="1:4">
      <c r="A11" s="3" t="s">
        <v>419</v>
      </c>
      <c r="B11" s="6">
        <v>-22.0779</v>
      </c>
      <c r="C11" s="6">
        <v>-15</v>
      </c>
      <c r="D11" s="6">
        <v>-33.333300000000001</v>
      </c>
    </row>
    <row r="12" spans="1:4">
      <c r="A12" s="3" t="s">
        <v>420</v>
      </c>
      <c r="B12" s="5">
        <v>5.8999999999999997E-2</v>
      </c>
      <c r="C12" s="5">
        <v>5.0999999999999997E-2</v>
      </c>
      <c r="D12" s="5">
        <v>3.3000000000000002E-2</v>
      </c>
    </row>
    <row r="13" spans="1:4">
      <c r="A13" s="3" t="s">
        <v>419</v>
      </c>
      <c r="B13" s="6">
        <v>-20.270299999999999</v>
      </c>
      <c r="C13" s="6">
        <v>-13.5593</v>
      </c>
      <c r="D13" s="6">
        <v>-35.2941</v>
      </c>
    </row>
    <row r="14" spans="1:4">
      <c r="A14" s="3" t="s">
        <v>421</v>
      </c>
      <c r="B14" s="5">
        <v>0.72789999999999999</v>
      </c>
      <c r="C14" s="5">
        <v>0.75470000000000004</v>
      </c>
      <c r="D14" s="5">
        <v>0.75839999999999996</v>
      </c>
    </row>
    <row r="15" spans="1:4">
      <c r="A15" s="3" t="s">
        <v>422</v>
      </c>
      <c r="B15" s="6">
        <v>9.0300000000000005E-2</v>
      </c>
      <c r="C15" s="6">
        <v>6.9400000000000003E-2</v>
      </c>
      <c r="D15" s="6">
        <v>0.1186</v>
      </c>
    </row>
    <row r="16" spans="1:4">
      <c r="A16" s="3" t="s">
        <v>419</v>
      </c>
      <c r="B16" s="5">
        <v>7.6280999999999999</v>
      </c>
      <c r="C16" s="5">
        <v>-23.145099999999999</v>
      </c>
      <c r="D16" s="5">
        <v>70.8934</v>
      </c>
    </row>
    <row r="17" spans="1:4">
      <c r="A17" s="3" t="s">
        <v>423</v>
      </c>
      <c r="B17" s="6"/>
      <c r="C17" s="6"/>
      <c r="D17" s="6"/>
    </row>
    <row r="18" spans="1:4">
      <c r="A18" s="3" t="s">
        <v>424</v>
      </c>
      <c r="B18" s="5">
        <v>5.6899999999999999E-2</v>
      </c>
      <c r="C18" s="5">
        <v>4.8000000000000001E-2</v>
      </c>
      <c r="D18" s="5">
        <v>3.1899999999999998E-2</v>
      </c>
    </row>
    <row r="19" spans="1:4">
      <c r="A19" s="3" t="s">
        <v>425</v>
      </c>
      <c r="B19" s="6">
        <v>5.6800000000000003E-2</v>
      </c>
      <c r="C19" s="6">
        <v>4.8000000000000001E-2</v>
      </c>
      <c r="D19" s="6">
        <v>3.1899999999999998E-2</v>
      </c>
    </row>
    <row r="20" spans="1:4">
      <c r="A20" s="3" t="s">
        <v>426</v>
      </c>
      <c r="B20" s="5">
        <v>0.2737</v>
      </c>
      <c r="C20" s="5">
        <v>0.28149999999999997</v>
      </c>
      <c r="D20" s="5">
        <v>0.29570000000000002</v>
      </c>
    </row>
    <row r="21" spans="1:4">
      <c r="A21" s="3" t="s">
        <v>427</v>
      </c>
      <c r="B21" s="6">
        <v>0.2737</v>
      </c>
      <c r="C21" s="6">
        <v>0.28149999999999997</v>
      </c>
      <c r="D21" s="6">
        <v>0.29570000000000002</v>
      </c>
    </row>
    <row r="22" spans="1:4">
      <c r="A22" s="3" t="s">
        <v>428</v>
      </c>
      <c r="B22" s="5"/>
      <c r="C22" s="5"/>
      <c r="D22" s="5"/>
    </row>
    <row r="23" spans="1:4">
      <c r="A23" s="3" t="s">
        <v>429</v>
      </c>
      <c r="B23" s="6">
        <v>0.35680000000000001</v>
      </c>
      <c r="C23" s="6">
        <v>0.40479999999999999</v>
      </c>
      <c r="D23" s="6">
        <v>0.43669999999999998</v>
      </c>
    </row>
    <row r="24" spans="1:4">
      <c r="A24" s="3" t="s">
        <v>430</v>
      </c>
      <c r="B24" s="5">
        <v>3.1399999999999997E-2</v>
      </c>
      <c r="C24" s="5">
        <v>-6.7699999999999996E-2</v>
      </c>
      <c r="D24" s="5">
        <v>1.1599999999999999E-2</v>
      </c>
    </row>
    <row r="25" spans="1:4">
      <c r="A25" s="3" t="s">
        <v>431</v>
      </c>
      <c r="B25" s="6">
        <v>3.6200000000000003E-2</v>
      </c>
      <c r="C25" s="6">
        <v>4.0099999999999997E-2</v>
      </c>
      <c r="D25" s="6">
        <v>3.5900000000000001E-2</v>
      </c>
    </row>
    <row r="26" spans="1:4">
      <c r="A26" s="3" t="s">
        <v>432</v>
      </c>
      <c r="B26" s="5">
        <v>-0.11799999999999999</v>
      </c>
      <c r="C26" s="5">
        <v>-9.0899999999999995E-2</v>
      </c>
      <c r="D26" s="5">
        <v>0.16789999999999999</v>
      </c>
    </row>
    <row r="27" spans="1:4">
      <c r="A27" s="3" t="s">
        <v>433</v>
      </c>
      <c r="B27" s="6">
        <v>-0.12</v>
      </c>
      <c r="C27" s="6">
        <v>-9.2499999999999999E-2</v>
      </c>
      <c r="D27" s="6">
        <v>0.16689999999999999</v>
      </c>
    </row>
    <row r="28" spans="1:4">
      <c r="A28" s="3" t="s">
        <v>70</v>
      </c>
      <c r="B28" s="8" t="s">
        <v>83</v>
      </c>
      <c r="C28" s="8" t="s">
        <v>83</v>
      </c>
      <c r="D28" s="8" t="s">
        <v>83</v>
      </c>
    </row>
    <row r="29" spans="1:4">
      <c r="A29" s="3" t="s">
        <v>71</v>
      </c>
      <c r="B29" s="7" t="s">
        <v>83</v>
      </c>
      <c r="C29" s="7" t="s">
        <v>83</v>
      </c>
      <c r="D29" s="7" t="s">
        <v>83</v>
      </c>
    </row>
    <row r="30" spans="1:4">
      <c r="A30" s="3" t="s">
        <v>72</v>
      </c>
      <c r="B30" s="8">
        <v>1</v>
      </c>
      <c r="C30" s="8">
        <v>1</v>
      </c>
      <c r="D30" s="8">
        <v>1</v>
      </c>
    </row>
    <row r="31" spans="1:4">
      <c r="A31" s="3" t="s">
        <v>73</v>
      </c>
      <c r="B31" s="10" t="s">
        <v>84</v>
      </c>
      <c r="C31" s="10" t="s">
        <v>84</v>
      </c>
      <c r="D31" s="10" t="s">
        <v>84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params</vt:lpstr>
      <vt:lpstr>1302_HK__GSD_IS</vt:lpstr>
      <vt:lpstr>1302_HK__GSD_BS</vt:lpstr>
      <vt:lpstr>1302_HK__GSD_CFS</vt:lpstr>
      <vt:lpstr>1302_HK__ARD_IS</vt:lpstr>
      <vt:lpstr>1302_HK__ARD_BS</vt:lpstr>
      <vt:lpstr>1302_HK__ARD_CFS</vt:lpstr>
      <vt:lpstr>1302_HK__HK_FinaAbsRP</vt:lpstr>
      <vt:lpstr>1302_HK__HK_PS</vt:lpstr>
      <vt:lpstr>1302_HK__HK_Prof</vt:lpstr>
      <vt:lpstr>1302_HK__HK_Solv</vt:lpstr>
      <vt:lpstr>1302_HK__HK_Grow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桁 张</cp:lastModifiedBy>
  <dcterms:created xsi:type="dcterms:W3CDTF">2026-05-24T23:55:06Z</dcterms:created>
  <dcterms:modified xsi:type="dcterms:W3CDTF">2026-05-24T23:55:16Z</dcterms:modified>
</cp:coreProperties>
</file>